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T02\"/>
    </mc:Choice>
  </mc:AlternateContent>
  <bookViews>
    <workbookView xWindow="0" yWindow="0" windowWidth="14370" windowHeight="7980" firstSheet="1" activeTab="3"/>
  </bookViews>
  <sheets>
    <sheet name="RMP Exhibit__(DLT-1R) page 1" sheetId="12" r:id="rId1"/>
    <sheet name="RMP Exhibit__(DLT-1R) page 2" sheetId="15" r:id="rId2"/>
    <sheet name="RMP Exhibit__(DLT-1R) page 3" sheetId="13" r:id="rId3"/>
    <sheet name="RMP Exhibit__(DLT-1R) page 4" sheetId="16" r:id="rId4"/>
    <sheet name="Sheet1" sheetId="1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E" localSheetId="0">#REF!</definedName>
    <definedName name="\E" localSheetId="1">#REF!</definedName>
    <definedName name="\E" localSheetId="2">#REF!</definedName>
    <definedName name="\E" localSheetId="3">#REF!</definedName>
    <definedName name="\E">#REF!</definedName>
    <definedName name="\Z" localSheetId="0">#REF!</definedName>
    <definedName name="\Z" localSheetId="1">#REF!</definedName>
    <definedName name="\Z" localSheetId="2">#REF!</definedName>
    <definedName name="\Z" localSheetId="3">#REF!</definedName>
    <definedName name="\Z">#REF!</definedName>
    <definedName name="__MEN3" localSheetId="0">[1]Jan!#REF!</definedName>
    <definedName name="__MEN3" localSheetId="1">[1]Jan!#REF!</definedName>
    <definedName name="__MEN3" localSheetId="2">[1]Jan!#REF!</definedName>
    <definedName name="__MEN3" localSheetId="3">[1]Jan!#REF!</definedName>
    <definedName name="__MEN3">[1]Jan!#REF!</definedName>
    <definedName name="__TOP1" localSheetId="0">[1]Jan!#REF!</definedName>
    <definedName name="__TOP1" localSheetId="1">[1]Jan!#REF!</definedName>
    <definedName name="__TOP1" localSheetId="2">[1]Jan!#REF!</definedName>
    <definedName name="__TOP1" localSheetId="3">[1]Jan!#REF!</definedName>
    <definedName name="__TOP1">[1]Jan!#REF!</definedName>
    <definedName name="_1Price_Ta" localSheetId="0">#REF!</definedName>
    <definedName name="_1Price_Ta" localSheetId="1">#REF!</definedName>
    <definedName name="_1Price_Ta" localSheetId="2">#REF!</definedName>
    <definedName name="_1Price_Ta" localSheetId="3">#REF!</definedName>
    <definedName name="_1Price_Ta">#REF!</definedName>
    <definedName name="_B" localSheetId="0">'[2]Rate Design'!#REF!</definedName>
    <definedName name="_B" localSheetId="1">'[2]Rate Design'!#REF!</definedName>
    <definedName name="_B" localSheetId="2">'[2]Rate Design'!#REF!</definedName>
    <definedName name="_B" localSheetId="3">'[2]Rate Design'!#REF!</definedName>
    <definedName name="_B">'[2]Rate Design'!#REF!</definedName>
    <definedName name="_BLOCK" localSheetId="0">#REF!</definedName>
    <definedName name="_BLOCK" localSheetId="1">#REF!</definedName>
    <definedName name="_BLOCK" localSheetId="2">#REF!</definedName>
    <definedName name="_BLOCK" localSheetId="3">#REF!</definedName>
    <definedName name="_BLOCK">#REF!</definedName>
    <definedName name="_BLOCKT" localSheetId="0">#REF!</definedName>
    <definedName name="_BLOCKT" localSheetId="1">#REF!</definedName>
    <definedName name="_BLOCKT" localSheetId="2">#REF!</definedName>
    <definedName name="_BLOCKT" localSheetId="3">#REF!</definedName>
    <definedName name="_BLOCKT">#REF!</definedName>
    <definedName name="_COMP" localSheetId="0">#REF!</definedName>
    <definedName name="_COMP" localSheetId="1">#REF!</definedName>
    <definedName name="_COMP" localSheetId="2">#REF!</definedName>
    <definedName name="_COMP" localSheetId="3">#REF!</definedName>
    <definedName name="_COMP">#REF!</definedName>
    <definedName name="_COMPR" localSheetId="0">#REF!</definedName>
    <definedName name="_COMPR" localSheetId="1">#REF!</definedName>
    <definedName name="_COMPR" localSheetId="2">#REF!</definedName>
    <definedName name="_COMPR" localSheetId="3">#REF!</definedName>
    <definedName name="_COMPR">#REF!</definedName>
    <definedName name="_COMPT" localSheetId="0">#REF!</definedName>
    <definedName name="_COMPT" localSheetId="1">#REF!</definedName>
    <definedName name="_COMPT" localSheetId="2">#REF!</definedName>
    <definedName name="_COMPT" localSheetId="3">#REF!</definedName>
    <definedName name="_COMPT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255</definedName>
    <definedName name="_Order2" hidden="1">0</definedName>
    <definedName name="_P" localSheetId="0">#REF!</definedName>
    <definedName name="_P" localSheetId="1">#REF!</definedName>
    <definedName name="_P" localSheetId="2">#REF!</definedName>
    <definedName name="_P" localSheetId="3">#REF!</definedName>
    <definedName name="_P">#REF!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SPL" localSheetId="0">#REF!</definedName>
    <definedName name="_SPL" localSheetId="1">#REF!</definedName>
    <definedName name="_SPL" localSheetId="2">#REF!</definedName>
    <definedName name="_SPL" localSheetId="3">#REF!</definedName>
    <definedName name="_SPL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#REF!</definedName>
    <definedName name="ABSTRACT" localSheetId="0">#REF!</definedName>
    <definedName name="ABSTRACT" localSheetId="1">#REF!</definedName>
    <definedName name="ABSTRACT" localSheetId="2">#REF!</definedName>
    <definedName name="ABSTRACT" localSheetId="3">#REF!</definedName>
    <definedName name="ABSTRACT">#REF!</definedName>
    <definedName name="AcctTable">[3]Variables!$AK$42:$AK$396</definedName>
    <definedName name="ActualROE">[4]FuncStudy!$E$61</definedName>
    <definedName name="ActualROR">'[5]G+T+D+R+M'!$H$61</definedName>
    <definedName name="Adjs2avg">[6]Inputs!$L$255:'[6]Inputs'!$T$505</definedName>
    <definedName name="APR" localSheetId="0">#REF!</definedName>
    <definedName name="APR" localSheetId="1">#REF!</definedName>
    <definedName name="APR" localSheetId="2">#REF!</definedName>
    <definedName name="APR" localSheetId="3">#REF!</definedName>
    <definedName name="APR">#REF!</definedName>
    <definedName name="APRT" localSheetId="0">#REF!</definedName>
    <definedName name="APRT" localSheetId="1">#REF!</definedName>
    <definedName name="APRT" localSheetId="2">#REF!</definedName>
    <definedName name="APRT" localSheetId="3">#REF!</definedName>
    <definedName name="APRT">#REF!</definedName>
    <definedName name="AUG" localSheetId="0">#REF!</definedName>
    <definedName name="AUG" localSheetId="1">#REF!</definedName>
    <definedName name="AUG" localSheetId="2">#REF!</definedName>
    <definedName name="AUG" localSheetId="3">#REF!</definedName>
    <definedName name="AUG">#REF!</definedName>
    <definedName name="AUGT" localSheetId="0">#REF!</definedName>
    <definedName name="AUGT" localSheetId="1">#REF!</definedName>
    <definedName name="AUGT" localSheetId="2">#REF!</definedName>
    <definedName name="AUGT" localSheetId="3">#REF!</definedName>
    <definedName name="AUGT">#REF!</definedName>
    <definedName name="AvgFactors">[3]Factors!$B$3:$P$99</definedName>
    <definedName name="BACK1" localSheetId="0">#REF!</definedName>
    <definedName name="BACK1" localSheetId="1">#REF!</definedName>
    <definedName name="BACK1" localSheetId="2">#REF!</definedName>
    <definedName name="BACK1" localSheetId="3">#REF!</definedName>
    <definedName name="BACK1">#REF!</definedName>
    <definedName name="BACK2" localSheetId="0">#REF!</definedName>
    <definedName name="BACK2" localSheetId="1">#REF!</definedName>
    <definedName name="BACK2" localSheetId="2">#REF!</definedName>
    <definedName name="BACK2" localSheetId="3">#REF!</definedName>
    <definedName name="BACK2">#REF!</definedName>
    <definedName name="BACK3" localSheetId="0">#REF!</definedName>
    <definedName name="BACK3" localSheetId="1">#REF!</definedName>
    <definedName name="BACK3" localSheetId="2">#REF!</definedName>
    <definedName name="BACK3" localSheetId="3">#REF!</definedName>
    <definedName name="BACK3">#REF!</definedName>
    <definedName name="Capacity" localSheetId="0">#REF!</definedName>
    <definedName name="Capacity" localSheetId="1">#REF!</definedName>
    <definedName name="Capacity" localSheetId="2">#REF!</definedName>
    <definedName name="Capacity" localSheetId="3">#REF!</definedName>
    <definedName name="Capacity">#REF!</definedName>
    <definedName name="Comn">[4]Inputs!$K$21</definedName>
    <definedName name="COMP" localSheetId="0">#REF!</definedName>
    <definedName name="COMP" localSheetId="1">#REF!</definedName>
    <definedName name="COMP" localSheetId="2">#REF!</definedName>
    <definedName name="COMP" localSheetId="3">#REF!</definedName>
    <definedName name="COMP">#REF!</definedName>
    <definedName name="COMPT" localSheetId="0">#REF!</definedName>
    <definedName name="COMPT" localSheetId="1">#REF!</definedName>
    <definedName name="COMPT" localSheetId="2">#REF!</definedName>
    <definedName name="COMPT" localSheetId="3">#REF!</definedName>
    <definedName name="COMPT">#REF!</definedName>
    <definedName name="COSFacVal">#REF!</definedName>
    <definedName name="_xlnm.Database" localSheetId="0">[7]Invoice!#REF!</definedName>
    <definedName name="_xlnm.Database" localSheetId="1">[7]Invoice!#REF!</definedName>
    <definedName name="_xlnm.Database" localSheetId="2">[7]Invoice!#REF!</definedName>
    <definedName name="_xlnm.Database" localSheetId="3">[7]Invoice!#REF!</definedName>
    <definedName name="_xlnm.Database">[7]Invoice!#REF!</definedName>
    <definedName name="Debt_">[4]Inputs!$K$19</definedName>
    <definedName name="DEC" localSheetId="0">#REF!</definedName>
    <definedName name="DEC" localSheetId="1">#REF!</definedName>
    <definedName name="DEC" localSheetId="2">#REF!</definedName>
    <definedName name="DEC" localSheetId="3">#REF!</definedName>
    <definedName name="DEC">#REF!</definedName>
    <definedName name="DECT" localSheetId="0">#REF!</definedName>
    <definedName name="DECT" localSheetId="1">#REF!</definedName>
    <definedName name="DECT" localSheetId="2">#REF!</definedName>
    <definedName name="DECT" localSheetId="3">#REF!</definedName>
    <definedName name="DECT">#REF!</definedName>
    <definedName name="Demand">[8]Inputs!$D$8</definedName>
    <definedName name="Engy">[8]Inputs!$D$9</definedName>
    <definedName name="FactorType">[3]Variables!$AK$2:$AL$12</definedName>
    <definedName name="FEB" localSheetId="0">#REF!</definedName>
    <definedName name="FEB" localSheetId="1">#REF!</definedName>
    <definedName name="FEB" localSheetId="2">#REF!</definedName>
    <definedName name="FEB" localSheetId="3">#REF!</definedName>
    <definedName name="FEB">#REF!</definedName>
    <definedName name="FEBT" localSheetId="0">#REF!</definedName>
    <definedName name="FEBT" localSheetId="1">#REF!</definedName>
    <definedName name="FEBT" localSheetId="2">#REF!</definedName>
    <definedName name="FEBT" localSheetId="3">#REF!</definedName>
    <definedName name="FEBT">#REF!</definedName>
    <definedName name="FIX" localSheetId="0">#REF!</definedName>
    <definedName name="FIX" localSheetId="1">#REF!</definedName>
    <definedName name="FIX" localSheetId="2">#REF!</definedName>
    <definedName name="FIX" localSheetId="3">#REF!</definedName>
    <definedName name="FIX">#REF!</definedName>
    <definedName name="FranchiseTax">[6]Variables!$D$26</definedName>
    <definedName name="Func_Ftrs" localSheetId="0">#REF!</definedName>
    <definedName name="Func_Ftrs" localSheetId="1">#REF!</definedName>
    <definedName name="Func_Ftrs" localSheetId="2">#REF!</definedName>
    <definedName name="Func_Ftrs" localSheetId="3">#REF!</definedName>
    <definedName name="Func_Ftrs">#REF!</definedName>
    <definedName name="Func_GTD_Percents" localSheetId="0">#REF!</definedName>
    <definedName name="Func_GTD_Percents" localSheetId="1">#REF!</definedName>
    <definedName name="Func_GTD_Percents" localSheetId="2">#REF!</definedName>
    <definedName name="Func_GTD_Percents" localSheetId="3">#REF!</definedName>
    <definedName name="Func_GTD_Percents">#REF!</definedName>
    <definedName name="Func_MC" localSheetId="0">#REF!</definedName>
    <definedName name="Func_MC" localSheetId="1">#REF!</definedName>
    <definedName name="Func_MC" localSheetId="2">#REF!</definedName>
    <definedName name="Func_MC" localSheetId="3">#REF!</definedName>
    <definedName name="Func_MC">#REF!</definedName>
    <definedName name="Func_Percents" localSheetId="0">#REF!</definedName>
    <definedName name="Func_Percents" localSheetId="1">#REF!</definedName>
    <definedName name="Func_Percents" localSheetId="2">#REF!</definedName>
    <definedName name="Func_Percents" localSheetId="3">#REF!</definedName>
    <definedName name="Func_Percents">#REF!</definedName>
    <definedName name="Func_Rev_Req1" localSheetId="0">#REF!</definedName>
    <definedName name="Func_Rev_Req1" localSheetId="1">#REF!</definedName>
    <definedName name="Func_Rev_Req1" localSheetId="2">#REF!</definedName>
    <definedName name="Func_Rev_Req1" localSheetId="3">#REF!</definedName>
    <definedName name="Func_Rev_Req1">#REF!</definedName>
    <definedName name="Func_Rev_Req2" localSheetId="0">#REF!</definedName>
    <definedName name="Func_Rev_Req2" localSheetId="1">#REF!</definedName>
    <definedName name="Func_Rev_Req2" localSheetId="2">#REF!</definedName>
    <definedName name="Func_Rev_Req2" localSheetId="3">#REF!</definedName>
    <definedName name="Func_Rev_Req2">#REF!</definedName>
    <definedName name="Func_Revenue" localSheetId="0">#REF!</definedName>
    <definedName name="Func_Revenue" localSheetId="1">#REF!</definedName>
    <definedName name="Func_Revenue" localSheetId="2">#REF!</definedName>
    <definedName name="Func_Revenue" localSheetId="3">#REF!</definedName>
    <definedName name="Func_Revenue">#REF!</definedName>
    <definedName name="GTD_Percents" localSheetId="0">#REF!</definedName>
    <definedName name="GTD_Percents" localSheetId="1">#REF!</definedName>
    <definedName name="GTD_Percents" localSheetId="2">#REF!</definedName>
    <definedName name="GTD_Percents" localSheetId="3">#REF!</definedName>
    <definedName name="GTD_Percents">#REF!</definedName>
    <definedName name="IRRIGATION" localSheetId="0">#REF!</definedName>
    <definedName name="IRRIGATION" localSheetId="1">#REF!</definedName>
    <definedName name="IRRIGATION" localSheetId="2">#REF!</definedName>
    <definedName name="IRRIGATION" localSheetId="3">#REF!</definedName>
    <definedName name="IRRIGATION">#REF!</definedName>
    <definedName name="JAN" localSheetId="0">#REF!</definedName>
    <definedName name="JAN" localSheetId="1">#REF!</definedName>
    <definedName name="JAN" localSheetId="2">#REF!</definedName>
    <definedName name="JAN" localSheetId="3">#REF!</definedName>
    <definedName name="JAN">#REF!</definedName>
    <definedName name="JANT" localSheetId="0">#REF!</definedName>
    <definedName name="JANT" localSheetId="1">#REF!</definedName>
    <definedName name="JANT" localSheetId="2">#REF!</definedName>
    <definedName name="JANT" localSheetId="3">#REF!</definedName>
    <definedName name="JANT">#REF!</definedName>
    <definedName name="JUL" localSheetId="0">#REF!</definedName>
    <definedName name="JUL" localSheetId="1">#REF!</definedName>
    <definedName name="JUL" localSheetId="2">#REF!</definedName>
    <definedName name="JUL" localSheetId="3">#REF!</definedName>
    <definedName name="JUL">#REF!</definedName>
    <definedName name="JULT" localSheetId="0">#REF!</definedName>
    <definedName name="JULT" localSheetId="1">#REF!</definedName>
    <definedName name="JULT" localSheetId="2">#REF!</definedName>
    <definedName name="JULT" localSheetId="3">#REF!</definedName>
    <definedName name="JULT">#REF!</definedName>
    <definedName name="JUN" localSheetId="0">#REF!</definedName>
    <definedName name="JUN" localSheetId="1">#REF!</definedName>
    <definedName name="JUN" localSheetId="2">#REF!</definedName>
    <definedName name="JUN" localSheetId="3">#REF!</definedName>
    <definedName name="JUN">#REF!</definedName>
    <definedName name="JUNT" localSheetId="0">#REF!</definedName>
    <definedName name="JUNT" localSheetId="1">#REF!</definedName>
    <definedName name="JUNT" localSheetId="2">#REF!</definedName>
    <definedName name="JUNT" localSheetId="3">#REF!</definedName>
    <definedName name="JUNT">#REF!</definedName>
    <definedName name="Jurisdiction">[3]Variables!$AK$15</definedName>
    <definedName name="JurisNumber">[3]Variables!$AL$15</definedName>
    <definedName name="LABORMOD" localSheetId="0">#REF!</definedName>
    <definedName name="LABORMOD" localSheetId="1">#REF!</definedName>
    <definedName name="LABORMOD" localSheetId="2">#REF!</definedName>
    <definedName name="LABORMOD" localSheetId="3">#REF!</definedName>
    <definedName name="LABORMOD">#REF!</definedName>
    <definedName name="LABORROLL" localSheetId="0">#REF!</definedName>
    <definedName name="LABORROLL" localSheetId="1">#REF!</definedName>
    <definedName name="LABORROLL" localSheetId="2">#REF!</definedName>
    <definedName name="LABORROLL" localSheetId="3">#REF!</definedName>
    <definedName name="LABORROLL">#REF!</definedName>
    <definedName name="limcount" hidden="1">1</definedName>
    <definedName name="Line_Ext_Credit" localSheetId="0">#REF!</definedName>
    <definedName name="Line_Ext_Credit" localSheetId="1">#REF!</definedName>
    <definedName name="Line_Ext_Credit" localSheetId="2">#REF!</definedName>
    <definedName name="Line_Ext_Credit" localSheetId="3">#REF!</definedName>
    <definedName name="Line_Ext_Credit">#REF!</definedName>
    <definedName name="MAR" localSheetId="0">#REF!</definedName>
    <definedName name="MAR" localSheetId="1">#REF!</definedName>
    <definedName name="MAR" localSheetId="2">#REF!</definedName>
    <definedName name="MAR" localSheetId="3">#REF!</definedName>
    <definedName name="MAR">#REF!</definedName>
    <definedName name="MART" localSheetId="0">#REF!</definedName>
    <definedName name="MART" localSheetId="1">#REF!</definedName>
    <definedName name="MART" localSheetId="2">#REF!</definedName>
    <definedName name="MART" localSheetId="3">#REF!</definedName>
    <definedName name="MART">#REF!</definedName>
    <definedName name="MAY" localSheetId="0">#REF!</definedName>
    <definedName name="MAY" localSheetId="1">#REF!</definedName>
    <definedName name="MAY" localSheetId="2">#REF!</definedName>
    <definedName name="MAY" localSheetId="3">#REF!</definedName>
    <definedName name="MAY">#REF!</definedName>
    <definedName name="MAYT" localSheetId="0">#REF!</definedName>
    <definedName name="MAYT" localSheetId="1">#REF!</definedName>
    <definedName name="MAYT" localSheetId="2">#REF!</definedName>
    <definedName name="MAYT" localSheetId="3">#REF!</definedName>
    <definedName name="MAYT">#REF!</definedName>
    <definedName name="MCtoREV" localSheetId="0">#REF!</definedName>
    <definedName name="MCtoREV" localSheetId="1">#REF!</definedName>
    <definedName name="MCtoREV" localSheetId="2">#REF!</definedName>
    <definedName name="MCtoREV" localSheetId="3">#REF!</definedName>
    <definedName name="MCtoREV">#REF!</definedName>
    <definedName name="Method">[8]Inputs!$C$6</definedName>
    <definedName name="MTR_YR3">[9]Variables!$E$14</definedName>
    <definedName name="NetToGross">[6]Variables!$D$23</definedName>
    <definedName name="NOV" localSheetId="0">#REF!</definedName>
    <definedName name="NOV" localSheetId="1">#REF!</definedName>
    <definedName name="NOV" localSheetId="2">#REF!</definedName>
    <definedName name="NOV" localSheetId="3">#REF!</definedName>
    <definedName name="NOV">#REF!</definedName>
    <definedName name="NOVT" localSheetId="0">#REF!</definedName>
    <definedName name="NOVT" localSheetId="1">#REF!</definedName>
    <definedName name="NOVT" localSheetId="2">#REF!</definedName>
    <definedName name="NOVT" localSheetId="3">#REF!</definedName>
    <definedName name="NOVT">#REF!</definedName>
    <definedName name="OCT" localSheetId="0">#REF!</definedName>
    <definedName name="OCT" localSheetId="1">#REF!</definedName>
    <definedName name="OCT" localSheetId="2">#REF!</definedName>
    <definedName name="OCT" localSheetId="3">#REF!</definedName>
    <definedName name="OCT">#REF!</definedName>
    <definedName name="OCTT" localSheetId="0">#REF!</definedName>
    <definedName name="OCTT" localSheetId="1">#REF!</definedName>
    <definedName name="OCTT" localSheetId="2">#REF!</definedName>
    <definedName name="OCTT" localSheetId="3">#REF!</definedName>
    <definedName name="OCTT">#REF!</definedName>
    <definedName name="option">'[10]Dist Misc'!$F$120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>#REF!</definedName>
    <definedName name="PeakMethod">[8]Inputs!$T$5</definedName>
    <definedName name="PLUG" localSheetId="0">#REF!</definedName>
    <definedName name="PLUG" localSheetId="1">#REF!</definedName>
    <definedName name="PLUG" localSheetId="2">#REF!</definedName>
    <definedName name="PLUG" localSheetId="3">#REF!</definedName>
    <definedName name="PLUG">#REF!</definedName>
    <definedName name="Pref_">[4]Inputs!$K$20</definedName>
    <definedName name="PRESENT" localSheetId="0">#REF!</definedName>
    <definedName name="PRESENT" localSheetId="1">#REF!</definedName>
    <definedName name="PRESENT" localSheetId="2">#REF!</definedName>
    <definedName name="PRESENT" localSheetId="3">#REF!</definedName>
    <definedName name="PRESENT">#REF!</definedName>
    <definedName name="_xlnm.Print_Area" localSheetId="0">'RMP Exhibit__(DLT-1R) page 1'!$A$1:$F$15</definedName>
    <definedName name="_xlnm.Print_Area" localSheetId="2">'RMP Exhibit__(DLT-1R) page 3'!$A$1:$F$15</definedName>
    <definedName name="_xlnm.Print_Area">#REF!</definedName>
    <definedName name="PTDMOD" localSheetId="0">#REF!</definedName>
    <definedName name="PTDMOD" localSheetId="1">#REF!</definedName>
    <definedName name="PTDMOD" localSheetId="2">#REF!</definedName>
    <definedName name="PTDMOD" localSheetId="3">#REF!</definedName>
    <definedName name="PTDMOD">#REF!</definedName>
    <definedName name="PTDROLL" localSheetId="0">#REF!</definedName>
    <definedName name="PTDROLL" localSheetId="1">#REF!</definedName>
    <definedName name="PTDROLL" localSheetId="2">#REF!</definedName>
    <definedName name="PTDROLL" localSheetId="3">#REF!</definedName>
    <definedName name="PTDROLL">#REF!</definedName>
    <definedName name="PTMOD" localSheetId="0">#REF!</definedName>
    <definedName name="PTMOD" localSheetId="1">#REF!</definedName>
    <definedName name="PTMOD" localSheetId="2">#REF!</definedName>
    <definedName name="PTMOD" localSheetId="3">#REF!</definedName>
    <definedName name="PTMOD">#REF!</definedName>
    <definedName name="PTROLL" localSheetId="0">#REF!</definedName>
    <definedName name="PTROLL" localSheetId="1">#REF!</definedName>
    <definedName name="PTROLL" localSheetId="2">#REF!</definedName>
    <definedName name="PTROLL" localSheetId="3">#REF!</definedName>
    <definedName name="PTROLL">#REF!</definedName>
    <definedName name="ResourceSupplier">[6]Variables!$D$28</definedName>
    <definedName name="RevenueCheck" localSheetId="0">#REF!</definedName>
    <definedName name="RevenueCheck" localSheetId="1">#REF!</definedName>
    <definedName name="RevenueCheck" localSheetId="2">#REF!</definedName>
    <definedName name="RevenueCheck" localSheetId="3">#REF!</definedName>
    <definedName name="RevenueCheck">#REF!</definedName>
    <definedName name="SAPBEXwbID" hidden="1">"45EQYSCWE9WJMGB34OOD1BOQZ"</definedName>
    <definedName name="se" localSheetId="0">#REF!</definedName>
    <definedName name="se" localSheetId="1">#REF!</definedName>
    <definedName name="se" localSheetId="2">#REF!</definedName>
    <definedName name="se" localSheetId="3">#REF!</definedName>
    <definedName name="se">#REF!</definedName>
    <definedName name="SEP" localSheetId="0">#REF!</definedName>
    <definedName name="SEP" localSheetId="1">#REF!</definedName>
    <definedName name="SEP" localSheetId="2">#REF!</definedName>
    <definedName name="SEP" localSheetId="3">#REF!</definedName>
    <definedName name="SEP">#REF!</definedName>
    <definedName name="SEPT" localSheetId="0">#REF!</definedName>
    <definedName name="SEPT" localSheetId="1">#REF!</definedName>
    <definedName name="SEPT" localSheetId="2">#REF!</definedName>
    <definedName name="SEPT" localSheetId="3">#REF!</definedName>
    <definedName name="SEPT">#REF!</definedName>
    <definedName name="SERVICES_3" localSheetId="0">#REF!</definedName>
    <definedName name="SERVICES_3" localSheetId="1">#REF!</definedName>
    <definedName name="SERVICES_3" localSheetId="2">#REF!</definedName>
    <definedName name="SERVICES_3" localSheetId="3">#REF!</definedName>
    <definedName name="SERVICES_3">#REF!</definedName>
    <definedName name="sg" localSheetId="0">#REF!</definedName>
    <definedName name="sg" localSheetId="1">#REF!</definedName>
    <definedName name="sg" localSheetId="2">#REF!</definedName>
    <definedName name="sg" localSheetId="3">#REF!</definedName>
    <definedName name="sg">#REF!</definedName>
    <definedName name="TABLE_1" localSheetId="0">#REF!</definedName>
    <definedName name="TABLE_1" localSheetId="1">#REF!</definedName>
    <definedName name="TABLE_1" localSheetId="2">#REF!</definedName>
    <definedName name="TABLE_1" localSheetId="3">#REF!</definedName>
    <definedName name="TABLE_1">#REF!</definedName>
    <definedName name="TABLE_2" localSheetId="0">#REF!</definedName>
    <definedName name="TABLE_2" localSheetId="1">#REF!</definedName>
    <definedName name="TABLE_2" localSheetId="2">#REF!</definedName>
    <definedName name="TABLE_2" localSheetId="3">#REF!</definedName>
    <definedName name="TABLE_2">#REF!</definedName>
    <definedName name="TABLE_3" localSheetId="0">#REF!</definedName>
    <definedName name="TABLE_3" localSheetId="1">#REF!</definedName>
    <definedName name="TABLE_3" localSheetId="2">#REF!</definedName>
    <definedName name="TABLE_3" localSheetId="3">#REF!</definedName>
    <definedName name="TABLE_3">#REF!</definedName>
    <definedName name="TABLE_4" localSheetId="0">#REF!</definedName>
    <definedName name="TABLE_4" localSheetId="1">#REF!</definedName>
    <definedName name="TABLE_4" localSheetId="2">#REF!</definedName>
    <definedName name="TABLE_4" localSheetId="3">#REF!</definedName>
    <definedName name="TABLE_4">#REF!</definedName>
    <definedName name="TABLE_4_A" localSheetId="0">#REF!</definedName>
    <definedName name="TABLE_4_A" localSheetId="1">#REF!</definedName>
    <definedName name="TABLE_4_A" localSheetId="2">#REF!</definedName>
    <definedName name="TABLE_4_A" localSheetId="3">#REF!</definedName>
    <definedName name="TABLE_4_A">#REF!</definedName>
    <definedName name="TABLE_5" localSheetId="0">#REF!</definedName>
    <definedName name="TABLE_5" localSheetId="1">#REF!</definedName>
    <definedName name="TABLE_5" localSheetId="2">#REF!</definedName>
    <definedName name="TABLE_5" localSheetId="3">#REF!</definedName>
    <definedName name="TABLE_5">#REF!</definedName>
    <definedName name="TABLE_6" localSheetId="0">#REF!</definedName>
    <definedName name="TABLE_6" localSheetId="1">#REF!</definedName>
    <definedName name="TABLE_6" localSheetId="2">#REF!</definedName>
    <definedName name="TABLE_6" localSheetId="3">#REF!</definedName>
    <definedName name="TABLE_6">#REF!</definedName>
    <definedName name="TABLE_7" localSheetId="0">#REF!</definedName>
    <definedName name="TABLE_7" localSheetId="1">#REF!</definedName>
    <definedName name="TABLE_7" localSheetId="2">#REF!</definedName>
    <definedName name="TABLE_7" localSheetId="3">#REF!</definedName>
    <definedName name="TABLE_7">#REF!</definedName>
    <definedName name="TABLEONE" localSheetId="0">#REF!</definedName>
    <definedName name="TABLEONE" localSheetId="1">#REF!</definedName>
    <definedName name="TABLEONE" localSheetId="2">#REF!</definedName>
    <definedName name="TABLEONE" localSheetId="3">#REF!</definedName>
    <definedName name="TABLEONE">#REF!</definedName>
    <definedName name="TargetROR">[11]Inputs!$L$6</definedName>
    <definedName name="TDMOD" localSheetId="0">#REF!</definedName>
    <definedName name="TDMOD" localSheetId="1">#REF!</definedName>
    <definedName name="TDMOD" localSheetId="2">#REF!</definedName>
    <definedName name="TDMOD" localSheetId="3">#REF!</definedName>
    <definedName name="TDMOD">#REF!</definedName>
    <definedName name="TDROLL" localSheetId="0">#REF!</definedName>
    <definedName name="TDROLL" localSheetId="1">#REF!</definedName>
    <definedName name="TDROLL" localSheetId="2">#REF!</definedName>
    <definedName name="TDROLL" localSheetId="3">#REF!</definedName>
    <definedName name="TDROLL">#REF!</definedName>
    <definedName name="TotTaxRate">[4]Inputs!$H$17</definedName>
    <definedName name="UncollectibleAccounts">[6]Variables!$D$25</definedName>
    <definedName name="UtGrossReceipts">[6]Variables!$D$29</definedName>
    <definedName name="ValidAccount">[3]Variables!$AK$43:$AK$369</definedName>
    <definedName name="WaRevenueTax">[6]Variables!$D$27</definedName>
    <definedName name="WinterPeak">'[12]Load Data'!$D$9:$H$12,'[12]Load Data'!$D$20:$H$22</definedName>
    <definedName name="WN" localSheetId="0">#REF!</definedName>
    <definedName name="WN" localSheetId="1">#REF!</definedName>
    <definedName name="WN" localSheetId="2">#REF!</definedName>
    <definedName name="WN" localSheetId="3">#REF!</definedName>
    <definedName name="WN">#REF!</definedName>
    <definedName name="WORK1" localSheetId="0">#REF!</definedName>
    <definedName name="WORK1" localSheetId="1">#REF!</definedName>
    <definedName name="WORK1" localSheetId="2">#REF!</definedName>
    <definedName name="WORK1" localSheetId="3">#REF!</definedName>
    <definedName name="WORK1">#REF!</definedName>
    <definedName name="WORK2" localSheetId="0">#REF!</definedName>
    <definedName name="WORK2" localSheetId="1">#REF!</definedName>
    <definedName name="WORK2" localSheetId="2">#REF!</definedName>
    <definedName name="WORK2" localSheetId="3">#REF!</definedName>
    <definedName name="WORK2">#REF!</definedName>
    <definedName name="WORK3" localSheetId="0">#REF!</definedName>
    <definedName name="WORK3" localSheetId="1">#REF!</definedName>
    <definedName name="WORK3" localSheetId="2">#REF!</definedName>
    <definedName name="WORK3" localSheetId="3">#REF!</definedName>
    <definedName name="WORK3">#REF!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ear" localSheetId="0">#REF!</definedName>
    <definedName name="Year" localSheetId="1">#REF!</definedName>
    <definedName name="Year" localSheetId="2">#REF!</definedName>
    <definedName name="Year" localSheetId="3">#REF!</definedName>
    <definedName name="Year">#REF!</definedName>
    <definedName name="YEFactors">[3]Factors!$S$3:$AG$99</definedName>
  </definedNames>
  <calcPr calcId="152511"/>
</workbook>
</file>

<file path=xl/calcChain.xml><?xml version="1.0" encoding="utf-8"?>
<calcChain xmlns="http://schemas.openxmlformats.org/spreadsheetml/2006/main">
  <c r="I37" i="16" l="1"/>
  <c r="H37" i="16"/>
  <c r="G37" i="16"/>
  <c r="F37" i="16"/>
  <c r="E37" i="16"/>
  <c r="A34" i="16"/>
  <c r="A35" i="16" s="1"/>
  <c r="A36" i="16" s="1"/>
  <c r="A37" i="16" s="1"/>
  <c r="A38" i="16" s="1"/>
  <c r="A39" i="16" s="1"/>
  <c r="A40" i="16" s="1"/>
  <c r="A41" i="16" s="1"/>
  <c r="A42" i="16" s="1"/>
  <c r="A33" i="16"/>
  <c r="I24" i="16"/>
  <c r="H24" i="16"/>
  <c r="G24" i="16"/>
  <c r="F24" i="16"/>
  <c r="E24" i="16"/>
  <c r="A20" i="16"/>
  <c r="A21" i="16" s="1"/>
  <c r="A22" i="16" s="1"/>
  <c r="A23" i="16" s="1"/>
  <c r="A24" i="16" s="1"/>
  <c r="A25" i="16" s="1"/>
  <c r="A26" i="16" s="1"/>
  <c r="A27" i="16" s="1"/>
  <c r="A28" i="16" s="1"/>
  <c r="A29" i="16" s="1"/>
  <c r="A13" i="16"/>
  <c r="A14" i="16" s="1"/>
  <c r="A15" i="16" s="1"/>
  <c r="I8" i="16"/>
  <c r="I10" i="16" s="1"/>
  <c r="I13" i="16" s="1"/>
  <c r="I15" i="16" s="1"/>
  <c r="E8" i="16"/>
  <c r="E10" i="16" s="1"/>
  <c r="E13" i="16" s="1"/>
  <c r="E15" i="16" s="1"/>
  <c r="G8" i="16"/>
  <c r="G10" i="16" s="1"/>
  <c r="G13" i="16" s="1"/>
  <c r="G15" i="16" s="1"/>
  <c r="F8" i="16"/>
  <c r="F10" i="16" s="1"/>
  <c r="F13" i="16" s="1"/>
  <c r="F15" i="16" s="1"/>
  <c r="I37" i="15"/>
  <c r="H37" i="15"/>
  <c r="G37" i="15"/>
  <c r="F37" i="15"/>
  <c r="E37" i="15"/>
  <c r="A33" i="15"/>
  <c r="A34" i="15" s="1"/>
  <c r="A35" i="15" s="1"/>
  <c r="A36" i="15" s="1"/>
  <c r="A37" i="15" s="1"/>
  <c r="A38" i="15" s="1"/>
  <c r="A39" i="15" s="1"/>
  <c r="A40" i="15" s="1"/>
  <c r="A41" i="15" s="1"/>
  <c r="A42" i="15" s="1"/>
  <c r="I24" i="15"/>
  <c r="H24" i="15"/>
  <c r="G24" i="15"/>
  <c r="F24" i="15"/>
  <c r="E24" i="15"/>
  <c r="A21" i="15"/>
  <c r="A22" i="15" s="1"/>
  <c r="A23" i="15" s="1"/>
  <c r="A24" i="15" s="1"/>
  <c r="A25" i="15" s="1"/>
  <c r="A26" i="15" s="1"/>
  <c r="A27" i="15" s="1"/>
  <c r="A28" i="15" s="1"/>
  <c r="A29" i="15" s="1"/>
  <c r="A20" i="15"/>
  <c r="A13" i="15"/>
  <c r="A14" i="15" s="1"/>
  <c r="A15" i="15" s="1"/>
  <c r="H8" i="15"/>
  <c r="I8" i="15"/>
  <c r="I10" i="15" s="1"/>
  <c r="I13" i="15" s="1"/>
  <c r="I15" i="15" s="1"/>
  <c r="G8" i="15"/>
  <c r="G10" i="15" s="1"/>
  <c r="G13" i="15" s="1"/>
  <c r="G15" i="15" s="1"/>
  <c r="F8" i="15"/>
  <c r="F10" i="15" s="1"/>
  <c r="F13" i="15" s="1"/>
  <c r="F15" i="15" s="1"/>
  <c r="E8" i="15"/>
  <c r="E10" i="15" s="1"/>
  <c r="E13" i="15" s="1"/>
  <c r="E15" i="15" s="1"/>
  <c r="H8" i="16" l="1"/>
  <c r="H10" i="16" s="1"/>
  <c r="H13" i="16" s="1"/>
  <c r="H15" i="16" s="1"/>
  <c r="H22" i="16" s="1"/>
  <c r="H23" i="16" s="1"/>
  <c r="H25" i="16" s="1"/>
  <c r="H27" i="16" s="1"/>
  <c r="H29" i="16" s="1"/>
  <c r="H10" i="15"/>
  <c r="H13" i="15" s="1"/>
  <c r="H15" i="15" s="1"/>
  <c r="H22" i="15" s="1"/>
  <c r="H23" i="15" s="1"/>
  <c r="H25" i="15" s="1"/>
  <c r="H27" i="15" s="1"/>
  <c r="H29" i="15" s="1"/>
  <c r="F35" i="16"/>
  <c r="F36" i="16" s="1"/>
  <c r="F38" i="16" s="1"/>
  <c r="F40" i="16" s="1"/>
  <c r="F42" i="16" s="1"/>
  <c r="F22" i="16"/>
  <c r="F23" i="16" s="1"/>
  <c r="F25" i="16" s="1"/>
  <c r="F27" i="16" s="1"/>
  <c r="F29" i="16" s="1"/>
  <c r="E22" i="16"/>
  <c r="E23" i="16" s="1"/>
  <c r="E25" i="16" s="1"/>
  <c r="E27" i="16" s="1"/>
  <c r="E29" i="16" s="1"/>
  <c r="E35" i="16"/>
  <c r="E36" i="16" s="1"/>
  <c r="E38" i="16" s="1"/>
  <c r="E40" i="16" s="1"/>
  <c r="E42" i="16" s="1"/>
  <c r="I22" i="16"/>
  <c r="I23" i="16" s="1"/>
  <c r="I25" i="16" s="1"/>
  <c r="I27" i="16" s="1"/>
  <c r="I29" i="16" s="1"/>
  <c r="I35" i="16"/>
  <c r="I36" i="16" s="1"/>
  <c r="I38" i="16" s="1"/>
  <c r="I40" i="16" s="1"/>
  <c r="I42" i="16" s="1"/>
  <c r="G35" i="16"/>
  <c r="G36" i="16" s="1"/>
  <c r="G38" i="16" s="1"/>
  <c r="G40" i="16" s="1"/>
  <c r="G42" i="16" s="1"/>
  <c r="G22" i="16"/>
  <c r="G23" i="16" s="1"/>
  <c r="G25" i="16" s="1"/>
  <c r="G27" i="16" s="1"/>
  <c r="G29" i="16" s="1"/>
  <c r="F35" i="15"/>
  <c r="F36" i="15" s="1"/>
  <c r="F38" i="15" s="1"/>
  <c r="F40" i="15" s="1"/>
  <c r="F42" i="15" s="1"/>
  <c r="F22" i="15"/>
  <c r="F23" i="15" s="1"/>
  <c r="F25" i="15" s="1"/>
  <c r="F27" i="15" s="1"/>
  <c r="F29" i="15" s="1"/>
  <c r="G22" i="15"/>
  <c r="G23" i="15" s="1"/>
  <c r="G25" i="15" s="1"/>
  <c r="G27" i="15" s="1"/>
  <c r="G29" i="15" s="1"/>
  <c r="G35" i="15"/>
  <c r="G36" i="15" s="1"/>
  <c r="G38" i="15" s="1"/>
  <c r="G40" i="15" s="1"/>
  <c r="G42" i="15" s="1"/>
  <c r="E22" i="15"/>
  <c r="E23" i="15" s="1"/>
  <c r="E25" i="15" s="1"/>
  <c r="E27" i="15" s="1"/>
  <c r="E29" i="15" s="1"/>
  <c r="E35" i="15"/>
  <c r="E36" i="15" s="1"/>
  <c r="E38" i="15" s="1"/>
  <c r="E40" i="15" s="1"/>
  <c r="E42" i="15" s="1"/>
  <c r="I35" i="15"/>
  <c r="I36" i="15" s="1"/>
  <c r="I38" i="15" s="1"/>
  <c r="I40" i="15" s="1"/>
  <c r="I42" i="15" s="1"/>
  <c r="I22" i="15"/>
  <c r="I23" i="15" s="1"/>
  <c r="I25" i="15" s="1"/>
  <c r="I27" i="15" s="1"/>
  <c r="I29" i="15" s="1"/>
  <c r="H35" i="15"/>
  <c r="H36" i="15" s="1"/>
  <c r="H38" i="15" s="1"/>
  <c r="H40" i="15" s="1"/>
  <c r="H42" i="15" s="1"/>
  <c r="H35" i="16" l="1"/>
  <c r="H36" i="16" s="1"/>
  <c r="H38" i="16" s="1"/>
  <c r="H40" i="16" s="1"/>
  <c r="H42" i="16" s="1"/>
  <c r="E14" i="13"/>
  <c r="E14" i="12" l="1"/>
</calcChain>
</file>

<file path=xl/sharedStrings.xml><?xml version="1.0" encoding="utf-8"?>
<sst xmlns="http://schemas.openxmlformats.org/spreadsheetml/2006/main" count="192" uniqueCount="74">
  <si>
    <t>Transmission Voltage</t>
  </si>
  <si>
    <t>Proposed</t>
  </si>
  <si>
    <t>May - Sept</t>
  </si>
  <si>
    <t>Oct - Apr</t>
  </si>
  <si>
    <t>Docket 11-035-200</t>
  </si>
  <si>
    <t>Administrative Fee</t>
  </si>
  <si>
    <t>Manual Billing</t>
  </si>
  <si>
    <t xml:space="preserve">     Hours</t>
  </si>
  <si>
    <t xml:space="preserve">     Rate per Hour</t>
  </si>
  <si>
    <t>Total</t>
  </si>
  <si>
    <t>Rounded</t>
  </si>
  <si>
    <t>Schedule 32 Rate Calculations</t>
  </si>
  <si>
    <t>Customer Charges</t>
  </si>
  <si>
    <t>Rate</t>
  </si>
  <si>
    <t>Delivery Facilities Charges</t>
  </si>
  <si>
    <t xml:space="preserve">Transmission </t>
  </si>
  <si>
    <t>Delivery Voltage</t>
  </si>
  <si>
    <t xml:space="preserve">Transmission-Demand COS </t>
  </si>
  <si>
    <t xml:space="preserve">  Total</t>
  </si>
  <si>
    <t>Billing Units</t>
  </si>
  <si>
    <t>COS Adjustment (Settled/Filed)</t>
  </si>
  <si>
    <t>Adjusted COS</t>
  </si>
  <si>
    <t>Per kW</t>
  </si>
  <si>
    <t>Voltage Discount</t>
  </si>
  <si>
    <t>Delivery Charge per kW</t>
  </si>
  <si>
    <t>Remaining Retail Rate for Backup Power Charge</t>
  </si>
  <si>
    <t>Per Day</t>
  </si>
  <si>
    <t>Primary/Secondary Loss Adjustment</t>
  </si>
  <si>
    <t>Backup Power Charge per kW/Day</t>
  </si>
  <si>
    <t>Ratio - Daily Average to Monthly Peak kW</t>
  </si>
  <si>
    <t>Distribution - P&amp;C, Transformer &amp; Substation</t>
  </si>
  <si>
    <t>Line #</t>
  </si>
  <si>
    <t>Formula</t>
  </si>
  <si>
    <t>Lne 1 + Line 2</t>
  </si>
  <si>
    <t>Ratio of Settled to Filed</t>
  </si>
  <si>
    <t>Line 3 X Linwe 4</t>
  </si>
  <si>
    <t>Sch 8/9 Facilities kW</t>
  </si>
  <si>
    <t>Line 5 / Line 6</t>
  </si>
  <si>
    <t>Schedule 8</t>
  </si>
  <si>
    <t>Line 7 + Line 8</t>
  </si>
  <si>
    <t>Schedule 8/9</t>
  </si>
  <si>
    <t>1.07377/1.10106</t>
  </si>
  <si>
    <t>Internal billing rate</t>
  </si>
  <si>
    <t>Line 4 X Line 5</t>
  </si>
  <si>
    <t>(365-104-8) days / 12</t>
  </si>
  <si>
    <t>On-Peak Days per Month</t>
  </si>
  <si>
    <t>Step 1</t>
  </si>
  <si>
    <t>Step 2</t>
  </si>
  <si>
    <t>General Service Tariff Rate</t>
  </si>
  <si>
    <t>Distribution Voltage &gt; 1 MW</t>
  </si>
  <si>
    <t>Distribution Voltage &lt; 1 MW</t>
  </si>
  <si>
    <t>Current Schedule 6</t>
  </si>
  <si>
    <t>Current Schedule 8</t>
  </si>
  <si>
    <t>Current Schedule 9</t>
  </si>
  <si>
    <t>Daily Power Charges</t>
  </si>
  <si>
    <t>Less: Deliverfy Facilities Charge</t>
  </si>
  <si>
    <t>Power Charge per kW/Day</t>
  </si>
  <si>
    <t>Secondary  &lt; 1 MW</t>
  </si>
  <si>
    <t>Primary  &lt; 1 MW</t>
  </si>
  <si>
    <t>Line 9*-1</t>
  </si>
  <si>
    <t>Estiamte 3 to 4 hours</t>
  </si>
  <si>
    <t>Secondary  &gt; 1 MW</t>
  </si>
  <si>
    <t>Primary  &gt; 1 MW</t>
  </si>
  <si>
    <t>Schedule 6/8/9 Facilities Charge per kW</t>
  </si>
  <si>
    <t>Schedule 6/8/9 On-Peak Power Charge per kW</t>
  </si>
  <si>
    <t>Schedule 6/8</t>
  </si>
  <si>
    <t>Line 19 X Line 20</t>
  </si>
  <si>
    <t>Sum Line 10 to 13</t>
  </si>
  <si>
    <t>Sum Line 21 to 24</t>
  </si>
  <si>
    <t>Line 25 / Line 26</t>
  </si>
  <si>
    <t>Line 27 / Line 28</t>
  </si>
  <si>
    <t>Line 16 / Line 17</t>
  </si>
  <si>
    <t>Line 29 X Line 30</t>
  </si>
  <si>
    <t>Line 14 / Line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</si>
</sst>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"/>
    <numFmt numFmtId="167" formatCode="&quot;$&quot;###0;[Red]\(&quot;$&quot;###0\)"/>
    <numFmt numFmtId="168" formatCode="mmm\ dd\,\ yyyy"/>
    <numFmt numFmtId="169" formatCode="0.0%"/>
    <numFmt numFmtId="170" formatCode="&quot;$&quot;#,##0"/>
    <numFmt numFmtId="171" formatCode="&quot;$&quot;#,##0.00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7"/>
      <name val="Arial"/>
      <family val="2"/>
    </font>
    <font>
      <sz val="10"/>
      <name val="LinePrinter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Arial"/>
      <family val="2"/>
    </font>
    <font>
      <sz val="8"/>
      <name val="Helv"/>
    </font>
    <font>
      <b/>
      <sz val="8"/>
      <name val="Arial"/>
      <family val="2"/>
    </font>
    <font>
      <sz val="11"/>
      <color theme="1"/>
      <name val="Century Schoolbook"/>
      <family val="2"/>
    </font>
    <font>
      <sz val="12"/>
      <name val="Arial MT"/>
    </font>
    <font>
      <sz val="10"/>
      <name val="Swiss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NewRomanPS"/>
    </font>
    <font>
      <sz val="10"/>
      <name val="Courier"/>
      <family val="3"/>
    </font>
    <font>
      <sz val="10"/>
      <name val="SWISS"/>
    </font>
    <font>
      <sz val="11"/>
      <color indexed="8"/>
      <name val="Century Schoolbook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9" fontId="8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left"/>
    </xf>
    <xf numFmtId="0" fontId="9" fillId="0" borderId="0"/>
    <xf numFmtId="164" fontId="11" fillId="0" borderId="0">
      <alignment horizontal="left"/>
    </xf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20" fillId="0" borderId="0" applyFont="0" applyFill="0" applyBorder="0" applyProtection="0">
      <alignment horizontal="right"/>
    </xf>
    <xf numFmtId="166" fontId="21" fillId="0" borderId="0" applyNumberFormat="0" applyFill="0" applyBorder="0" applyAlignment="0" applyProtection="0"/>
    <xf numFmtId="165" fontId="18" fillId="0" borderId="0" applyFont="0" applyAlignment="0" applyProtection="0"/>
    <xf numFmtId="0" fontId="7" fillId="0" borderId="3" applyNumberFormat="0" applyBorder="0" applyAlignment="0"/>
    <xf numFmtId="0" fontId="22" fillId="0" borderId="0"/>
    <xf numFmtId="0" fontId="19" fillId="0" borderId="0"/>
    <xf numFmtId="0" fontId="8" fillId="0" borderId="0">
      <alignment wrapText="1"/>
    </xf>
    <xf numFmtId="0" fontId="17" fillId="0" borderId="0"/>
    <xf numFmtId="0" fontId="8" fillId="0" borderId="0"/>
    <xf numFmtId="0" fontId="6" fillId="0" borderId="0"/>
    <xf numFmtId="0" fontId="23" fillId="0" borderId="0"/>
    <xf numFmtId="0" fontId="6" fillId="0" borderId="0"/>
    <xf numFmtId="0" fontId="22" fillId="0" borderId="0"/>
    <xf numFmtId="0" fontId="8" fillId="0" borderId="0"/>
    <xf numFmtId="41" fontId="24" fillId="0" borderId="0" applyFont="0" applyFill="0" applyBorder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12" fontId="25" fillId="3" borderId="4">
      <alignment horizontal="left"/>
    </xf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26" fillId="4" borderId="5" applyNumberFormat="0" applyProtection="0">
      <alignment vertical="center"/>
    </xf>
    <xf numFmtId="4" fontId="27" fillId="5" borderId="5" applyNumberFormat="0" applyProtection="0">
      <alignment vertical="center"/>
    </xf>
    <xf numFmtId="4" fontId="26" fillId="5" borderId="5" applyNumberFormat="0" applyProtection="0">
      <alignment vertical="center"/>
    </xf>
    <xf numFmtId="0" fontId="26" fillId="5" borderId="5" applyNumberFormat="0" applyProtection="0">
      <alignment horizontal="left" vertical="top" indent="1"/>
    </xf>
    <xf numFmtId="4" fontId="26" fillId="6" borderId="6" applyNumberFormat="0" applyProtection="0">
      <alignment vertical="center"/>
    </xf>
    <xf numFmtId="4" fontId="28" fillId="7" borderId="5" applyNumberFormat="0" applyProtection="0">
      <alignment horizontal="right" vertical="center"/>
    </xf>
    <xf numFmtId="4" fontId="28" fillId="8" borderId="5" applyNumberFormat="0" applyProtection="0">
      <alignment horizontal="right" vertical="center"/>
    </xf>
    <xf numFmtId="4" fontId="28" fillId="9" borderId="5" applyNumberFormat="0" applyProtection="0">
      <alignment horizontal="right" vertical="center"/>
    </xf>
    <xf numFmtId="4" fontId="28" fillId="10" borderId="5" applyNumberFormat="0" applyProtection="0">
      <alignment horizontal="right" vertical="center"/>
    </xf>
    <xf numFmtId="4" fontId="28" fillId="11" borderId="5" applyNumberFormat="0" applyProtection="0">
      <alignment horizontal="right" vertical="center"/>
    </xf>
    <xf numFmtId="4" fontId="28" fillId="12" borderId="5" applyNumberFormat="0" applyProtection="0">
      <alignment horizontal="right" vertical="center"/>
    </xf>
    <xf numFmtId="4" fontId="28" fillId="13" borderId="5" applyNumberFormat="0" applyProtection="0">
      <alignment horizontal="right" vertical="center"/>
    </xf>
    <xf numFmtId="4" fontId="28" fillId="14" borderId="5" applyNumberFormat="0" applyProtection="0">
      <alignment horizontal="right" vertical="center"/>
    </xf>
    <xf numFmtId="4" fontId="28" fillId="15" borderId="5" applyNumberFormat="0" applyProtection="0">
      <alignment horizontal="right" vertical="center"/>
    </xf>
    <xf numFmtId="4" fontId="26" fillId="16" borderId="7" applyNumberFormat="0" applyProtection="0">
      <alignment horizontal="left" vertical="center" indent="1"/>
    </xf>
    <xf numFmtId="4" fontId="28" fillId="17" borderId="0" applyNumberFormat="0" applyProtection="0">
      <alignment horizontal="left" vertical="center" indent="1"/>
    </xf>
    <xf numFmtId="4" fontId="29" fillId="18" borderId="0" applyNumberFormat="0" applyProtection="0">
      <alignment horizontal="left" vertical="center" indent="1"/>
    </xf>
    <xf numFmtId="4" fontId="28" fillId="19" borderId="5" applyNumberFormat="0" applyProtection="0">
      <alignment horizontal="right" vertical="center"/>
    </xf>
    <xf numFmtId="4" fontId="30" fillId="0" borderId="0" applyNumberFormat="0" applyProtection="0">
      <alignment horizontal="left" vertical="center" indent="1"/>
    </xf>
    <xf numFmtId="4" fontId="31" fillId="0" borderId="0" applyNumberFormat="0" applyProtection="0">
      <alignment horizontal="left" vertical="center" indent="1"/>
    </xf>
    <xf numFmtId="0" fontId="8" fillId="18" borderId="5" applyNumberFormat="0" applyProtection="0">
      <alignment horizontal="left" vertical="center" indent="1"/>
    </xf>
    <xf numFmtId="0" fontId="8" fillId="18" borderId="5" applyNumberFormat="0" applyProtection="0">
      <alignment horizontal="left" vertical="top" indent="1"/>
    </xf>
    <xf numFmtId="0" fontId="8" fillId="6" borderId="5" applyNumberFormat="0" applyProtection="0">
      <alignment horizontal="left" vertical="center" indent="1"/>
    </xf>
    <xf numFmtId="0" fontId="8" fillId="6" borderId="5" applyNumberFormat="0" applyProtection="0">
      <alignment horizontal="left" vertical="top" indent="1"/>
    </xf>
    <xf numFmtId="0" fontId="8" fillId="20" borderId="5" applyNumberFormat="0" applyProtection="0">
      <alignment horizontal="left" vertical="center" indent="1"/>
    </xf>
    <xf numFmtId="0" fontId="8" fillId="20" borderId="5" applyNumberFormat="0" applyProtection="0">
      <alignment horizontal="left" vertical="top" indent="1"/>
    </xf>
    <xf numFmtId="0" fontId="8" fillId="21" borderId="5" applyNumberFormat="0" applyProtection="0">
      <alignment horizontal="left" vertical="center" indent="1"/>
    </xf>
    <xf numFmtId="0" fontId="8" fillId="21" borderId="5" applyNumberFormat="0" applyProtection="0">
      <alignment horizontal="left" vertical="top" indent="1"/>
    </xf>
    <xf numFmtId="4" fontId="28" fillId="22" borderId="5" applyNumberFormat="0" applyProtection="0">
      <alignment vertical="center"/>
    </xf>
    <xf numFmtId="4" fontId="32" fillId="22" borderId="5" applyNumberFormat="0" applyProtection="0">
      <alignment vertical="center"/>
    </xf>
    <xf numFmtId="4" fontId="28" fillId="22" borderId="5" applyNumberFormat="0" applyProtection="0">
      <alignment horizontal="left" vertical="center" indent="1"/>
    </xf>
    <xf numFmtId="0" fontId="28" fillId="22" borderId="5" applyNumberFormat="0" applyProtection="0">
      <alignment horizontal="left" vertical="top" indent="1"/>
    </xf>
    <xf numFmtId="4" fontId="28" fillId="23" borderId="8" applyNumberFormat="0" applyProtection="0">
      <alignment horizontal="right" vertical="center"/>
    </xf>
    <xf numFmtId="4" fontId="32" fillId="17" borderId="5" applyNumberFormat="0" applyProtection="0">
      <alignment horizontal="right" vertical="center"/>
    </xf>
    <xf numFmtId="4" fontId="28" fillId="23" borderId="5" applyNumberFormat="0" applyProtection="0">
      <alignment horizontal="left" vertical="center" indent="1"/>
    </xf>
    <xf numFmtId="0" fontId="28" fillId="6" borderId="5" applyNumberFormat="0" applyProtection="0">
      <alignment horizontal="center" vertical="top"/>
    </xf>
    <xf numFmtId="4" fontId="33" fillId="0" borderId="0" applyNumberFormat="0" applyProtection="0">
      <alignment horizontal="left" vertical="center"/>
    </xf>
    <xf numFmtId="4" fontId="34" fillId="17" borderId="5" applyNumberFormat="0" applyProtection="0">
      <alignment horizontal="right" vertical="center"/>
    </xf>
    <xf numFmtId="168" fontId="8" fillId="0" borderId="0" applyFill="0" applyBorder="0" applyAlignment="0" applyProtection="0">
      <alignment wrapText="1"/>
    </xf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7" fontId="7" fillId="5" borderId="0" applyNumberFormat="0" applyBorder="0" applyAlignment="0" applyProtection="0"/>
    <xf numFmtId="37" fontId="7" fillId="0" borderId="0"/>
    <xf numFmtId="3" fontId="35" fillId="24" borderId="9" applyProtection="0"/>
    <xf numFmtId="0" fontId="13" fillId="0" borderId="0"/>
    <xf numFmtId="9" fontId="13" fillId="0" borderId="0" applyFont="0" applyFill="0" applyBorder="0" applyAlignment="0" applyProtection="0"/>
    <xf numFmtId="0" fontId="36" fillId="0" borderId="0"/>
    <xf numFmtId="164" fontId="1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0" borderId="0">
      <alignment wrapText="1"/>
    </xf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2" fillId="0" borderId="0"/>
    <xf numFmtId="0" fontId="8" fillId="0" borderId="0"/>
    <xf numFmtId="0" fontId="17" fillId="0" borderId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>
      <alignment wrapText="1"/>
    </xf>
    <xf numFmtId="0" fontId="1" fillId="0" borderId="0"/>
    <xf numFmtId="0" fontId="23" fillId="0" borderId="0"/>
    <xf numFmtId="0" fontId="43" fillId="0" borderId="0"/>
    <xf numFmtId="0" fontId="1" fillId="0" borderId="0"/>
    <xf numFmtId="164" fontId="44" fillId="0" borderId="0"/>
    <xf numFmtId="0" fontId="16" fillId="0" borderId="0"/>
    <xf numFmtId="0" fontId="1" fillId="0" borderId="0"/>
    <xf numFmtId="0" fontId="1" fillId="0" borderId="0"/>
    <xf numFmtId="41" fontId="24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4" fontId="26" fillId="6" borderId="0" applyNumberFormat="0" applyProtection="0">
      <alignment horizontal="left" vertical="center" indent="1"/>
    </xf>
  </cellStyleXfs>
  <cellXfs count="30">
    <xf numFmtId="0" fontId="0" fillId="0" borderId="0" xfId="0"/>
    <xf numFmtId="0" fontId="14" fillId="0" borderId="0" xfId="0" applyFont="1"/>
    <xf numFmtId="164" fontId="15" fillId="0" borderId="0" xfId="82" applyFont="1"/>
    <xf numFmtId="164" fontId="15" fillId="0" borderId="0" xfId="82" applyFont="1" applyFill="1"/>
    <xf numFmtId="7" fontId="15" fillId="0" borderId="0" xfId="82" applyNumberFormat="1" applyFont="1" applyFill="1" applyProtection="1">
      <protection locked="0"/>
    </xf>
    <xf numFmtId="164" fontId="14" fillId="0" borderId="0" xfId="82" applyFont="1"/>
    <xf numFmtId="0" fontId="17" fillId="0" borderId="0" xfId="0" applyFont="1"/>
    <xf numFmtId="0" fontId="17" fillId="0" borderId="0" xfId="0" applyFont="1" applyAlignment="1">
      <alignment horizontal="center"/>
    </xf>
    <xf numFmtId="0" fontId="41" fillId="0" borderId="0" xfId="0" applyFont="1"/>
    <xf numFmtId="170" fontId="15" fillId="0" borderId="0" xfId="82" applyNumberFormat="1" applyFont="1"/>
    <xf numFmtId="37" fontId="17" fillId="0" borderId="0" xfId="0" applyNumberFormat="1" applyFont="1"/>
    <xf numFmtId="169" fontId="15" fillId="0" borderId="0" xfId="192" applyNumberFormat="1" applyFont="1"/>
    <xf numFmtId="171" fontId="17" fillId="0" borderId="0" xfId="0" applyNumberFormat="1" applyFont="1"/>
    <xf numFmtId="7" fontId="17" fillId="0" borderId="0" xfId="0" applyNumberFormat="1" applyFont="1"/>
    <xf numFmtId="171" fontId="41" fillId="0" borderId="0" xfId="0" applyNumberFormat="1" applyFont="1"/>
    <xf numFmtId="2" fontId="17" fillId="0" borderId="0" xfId="0" applyNumberFormat="1" applyFont="1"/>
    <xf numFmtId="9" fontId="17" fillId="0" borderId="0" xfId="192" applyFont="1"/>
    <xf numFmtId="7" fontId="41" fillId="0" borderId="0" xfId="0" applyNumberFormat="1" applyFont="1"/>
    <xf numFmtId="164" fontId="15" fillId="0" borderId="0" xfId="82" applyFont="1" applyAlignment="1">
      <alignment horizontal="center"/>
    </xf>
    <xf numFmtId="0" fontId="17" fillId="0" borderId="0" xfId="0" quotePrefix="1" applyFont="1"/>
    <xf numFmtId="9" fontId="17" fillId="0" borderId="0" xfId="192" quotePrefix="1" applyFont="1"/>
    <xf numFmtId="164" fontId="15" fillId="0" borderId="0" xfId="82" applyFont="1" applyAlignment="1">
      <alignment horizontal="center"/>
    </xf>
    <xf numFmtId="169" fontId="17" fillId="0" borderId="0" xfId="192" applyNumberFormat="1" applyFont="1"/>
    <xf numFmtId="8" fontId="17" fillId="0" borderId="1" xfId="0" applyNumberFormat="1" applyFont="1" applyBorder="1"/>
    <xf numFmtId="8" fontId="17" fillId="0" borderId="10" xfId="0" applyNumberFormat="1" applyFont="1" applyBorder="1"/>
    <xf numFmtId="164" fontId="15" fillId="0" borderId="0" xfId="82" applyFont="1" applyAlignment="1">
      <alignment horizontal="center"/>
    </xf>
    <xf numFmtId="0" fontId="41" fillId="0" borderId="0" xfId="0" applyFont="1" applyAlignment="1"/>
    <xf numFmtId="0" fontId="41" fillId="0" borderId="0" xfId="0" applyFont="1" applyAlignment="1">
      <alignment horizontal="center"/>
    </xf>
    <xf numFmtId="164" fontId="15" fillId="0" borderId="0" xfId="82" applyFont="1" applyAlignment="1">
      <alignment horizontal="center"/>
    </xf>
    <xf numFmtId="0" fontId="41" fillId="0" borderId="0" xfId="0" applyFont="1" applyAlignment="1">
      <alignment horizontal="left"/>
    </xf>
  </cellXfs>
  <cellStyles count="248">
    <cellStyle name="20% - Accent1 2" xfId="196"/>
    <cellStyle name="20% - Accent2 2" xfId="197"/>
    <cellStyle name="20% - Accent3 2" xfId="198"/>
    <cellStyle name="20% - Accent4 2" xfId="199"/>
    <cellStyle name="20% - Accent5 2" xfId="200"/>
    <cellStyle name="20% - Accent6 2" xfId="201"/>
    <cellStyle name="40% - Accent1 2" xfId="202"/>
    <cellStyle name="40% - Accent2 2" xfId="203"/>
    <cellStyle name="40% - Accent3 2" xfId="204"/>
    <cellStyle name="40% - Accent4 2" xfId="205"/>
    <cellStyle name="40% - Accent5 2" xfId="206"/>
    <cellStyle name="40% - Accent6 2" xfId="207"/>
    <cellStyle name="Comma 11" xfId="83"/>
    <cellStyle name="Comma 19" xfId="84"/>
    <cellStyle name="Comma 2" xfId="9"/>
    <cellStyle name="Comma 2 10" xfId="85"/>
    <cellStyle name="Comma 2 11" xfId="86"/>
    <cellStyle name="Comma 2 12" xfId="87"/>
    <cellStyle name="Comma 2 13" xfId="88"/>
    <cellStyle name="Comma 2 14" xfId="89"/>
    <cellStyle name="Comma 2 15" xfId="90"/>
    <cellStyle name="Comma 2 16" xfId="91"/>
    <cellStyle name="Comma 2 17" xfId="92"/>
    <cellStyle name="Comma 2 18" xfId="93"/>
    <cellStyle name="Comma 2 19" xfId="94"/>
    <cellStyle name="Comma 2 2" xfId="10"/>
    <cellStyle name="Comma 2 2 2" xfId="209"/>
    <cellStyle name="Comma 2 20" xfId="95"/>
    <cellStyle name="Comma 2 21" xfId="96"/>
    <cellStyle name="Comma 2 22" xfId="208"/>
    <cellStyle name="Comma 2 3" xfId="97"/>
    <cellStyle name="Comma 2 4" xfId="98"/>
    <cellStyle name="Comma 2 5" xfId="99"/>
    <cellStyle name="Comma 2 6" xfId="100"/>
    <cellStyle name="Comma 2 7" xfId="101"/>
    <cellStyle name="Comma 2 8" xfId="102"/>
    <cellStyle name="Comma 2 9" xfId="103"/>
    <cellStyle name="Comma 21" xfId="104"/>
    <cellStyle name="Comma 22" xfId="105"/>
    <cellStyle name="Comma 3" xfId="11"/>
    <cellStyle name="Comma 4" xfId="7"/>
    <cellStyle name="Comma 4 2" xfId="210"/>
    <cellStyle name="Comma 5" xfId="12"/>
    <cellStyle name="Comma 5 2" xfId="211"/>
    <cellStyle name="Comma 6" xfId="185"/>
    <cellStyle name="Comma 6 2" xfId="213"/>
    <cellStyle name="Comma 6 3" xfId="212"/>
    <cellStyle name="Comma 7" xfId="191"/>
    <cellStyle name="Currency 2" xfId="13"/>
    <cellStyle name="Currency 2 10" xfId="106"/>
    <cellStyle name="Currency 2 11" xfId="107"/>
    <cellStyle name="Currency 2 12" xfId="108"/>
    <cellStyle name="Currency 2 13" xfId="109"/>
    <cellStyle name="Currency 2 14" xfId="110"/>
    <cellStyle name="Currency 2 15" xfId="111"/>
    <cellStyle name="Currency 2 16" xfId="112"/>
    <cellStyle name="Currency 2 17" xfId="113"/>
    <cellStyle name="Currency 2 18" xfId="114"/>
    <cellStyle name="Currency 2 19" xfId="115"/>
    <cellStyle name="Currency 2 2" xfId="116"/>
    <cellStyle name="Currency 2 20" xfId="117"/>
    <cellStyle name="Currency 2 21" xfId="118"/>
    <cellStyle name="Currency 2 22" xfId="214"/>
    <cellStyle name="Currency 2 3" xfId="119"/>
    <cellStyle name="Currency 2 4" xfId="120"/>
    <cellStyle name="Currency 2 5" xfId="121"/>
    <cellStyle name="Currency 2 6" xfId="122"/>
    <cellStyle name="Currency 2 7" xfId="123"/>
    <cellStyle name="Currency 2 8" xfId="124"/>
    <cellStyle name="Currency 2 9" xfId="125"/>
    <cellStyle name="Currency 3" xfId="14"/>
    <cellStyle name="Currency 4" xfId="8"/>
    <cellStyle name="Currency 5" xfId="186"/>
    <cellStyle name="Currency 5 2" xfId="215"/>
    <cellStyle name="Currency No Comma" xfId="15"/>
    <cellStyle name="General" xfId="2"/>
    <cellStyle name="MCP" xfId="16"/>
    <cellStyle name="nONE" xfId="17"/>
    <cellStyle name="noninput" xfId="18"/>
    <cellStyle name="Normal" xfId="0" builtinId="0"/>
    <cellStyle name="Normal 10" xfId="79"/>
    <cellStyle name="Normal 10 2" xfId="216"/>
    <cellStyle name="Normal 11" xfId="81"/>
    <cellStyle name="Normal 11 2" xfId="195"/>
    <cellStyle name="Normal 11 3" xfId="217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3"/>
    <cellStyle name="Normal 2 10" xfId="134"/>
    <cellStyle name="Normal 2 11" xfId="135"/>
    <cellStyle name="Normal 2 12" xfId="136"/>
    <cellStyle name="Normal 2 13" xfId="137"/>
    <cellStyle name="Normal 2 14" xfId="138"/>
    <cellStyle name="Normal 2 15" xfId="139"/>
    <cellStyle name="Normal 2 16" xfId="140"/>
    <cellStyle name="Normal 2 17" xfId="141"/>
    <cellStyle name="Normal 2 18" xfId="142"/>
    <cellStyle name="Normal 2 19" xfId="143"/>
    <cellStyle name="Normal 2 2" xfId="19"/>
    <cellStyle name="Normal 2 2 2" xfId="219"/>
    <cellStyle name="Normal 2 20" xfId="144"/>
    <cellStyle name="Normal 2 21" xfId="145"/>
    <cellStyle name="Normal 2 22" xfId="146"/>
    <cellStyle name="Normal 2 23" xfId="218"/>
    <cellStyle name="Normal 2 3" xfId="20"/>
    <cellStyle name="Normal 2 3 2" xfId="220"/>
    <cellStyle name="Normal 2 4" xfId="147"/>
    <cellStyle name="Normal 2 5" xfId="148"/>
    <cellStyle name="Normal 2 6" xfId="149"/>
    <cellStyle name="Normal 2 7" xfId="150"/>
    <cellStyle name="Normal 2 8" xfId="151"/>
    <cellStyle name="Normal 2 9" xfId="152"/>
    <cellStyle name="Normal 2_Book1" xfId="153"/>
    <cellStyle name="Normal 20" xfId="154"/>
    <cellStyle name="Normal 21" xfId="155"/>
    <cellStyle name="Normal 22" xfId="156"/>
    <cellStyle name="Normal 23" xfId="157"/>
    <cellStyle name="Normal 24" xfId="158"/>
    <cellStyle name="Normal 25" xfId="183"/>
    <cellStyle name="Normal 25 2" xfId="222"/>
    <cellStyle name="Normal 25 3" xfId="221"/>
    <cellStyle name="Normal 26" xfId="187"/>
    <cellStyle name="Normal 26 2" xfId="223"/>
    <cellStyle name="Normal 27" xfId="188"/>
    <cellStyle name="Normal 27 2" xfId="224"/>
    <cellStyle name="Normal 28" xfId="189"/>
    <cellStyle name="Normal 28 2" xfId="225"/>
    <cellStyle name="Normal 29" xfId="190"/>
    <cellStyle name="Normal 29 2" xfId="226"/>
    <cellStyle name="Normal 3" xfId="21"/>
    <cellStyle name="Normal 3 2" xfId="22"/>
    <cellStyle name="Normal 3 2 2" xfId="227"/>
    <cellStyle name="Normal 30" xfId="228"/>
    <cellStyle name="Normal 31" xfId="194"/>
    <cellStyle name="Normal 32" xfId="193"/>
    <cellStyle name="Normal 4" xfId="23"/>
    <cellStyle name="Normal 4 2" xfId="24"/>
    <cellStyle name="Normal 4 2 2" xfId="230"/>
    <cellStyle name="Normal 4 3" xfId="229"/>
    <cellStyle name="Normal 5" xfId="25"/>
    <cellStyle name="Normal 5 2" xfId="26"/>
    <cellStyle name="Normal 5 2 2" xfId="232"/>
    <cellStyle name="Normal 5 3" xfId="231"/>
    <cellStyle name="Normal 6" xfId="5"/>
    <cellStyle name="Normal 6 2" xfId="233"/>
    <cellStyle name="Normal 7" xfId="27"/>
    <cellStyle name="Normal 7 2" xfId="234"/>
    <cellStyle name="Normal 8" xfId="28"/>
    <cellStyle name="Normal 9" xfId="29"/>
    <cellStyle name="Normal 9 2" xfId="235"/>
    <cellStyle name="Normal_Blocking 09-00" xfId="82"/>
    <cellStyle name="Note 2" xfId="30"/>
    <cellStyle name="Note 2 2" xfId="236"/>
    <cellStyle name="Note 3" xfId="31"/>
    <cellStyle name="Note 3 2" xfId="237"/>
    <cellStyle name="Password" xfId="32"/>
    <cellStyle name="Percent" xfId="192" builtinId="5"/>
    <cellStyle name="Percent 10" xfId="238"/>
    <cellStyle name="Percent 11" xfId="239"/>
    <cellStyle name="Percent 13" xfId="159"/>
    <cellStyle name="Percent 19" xfId="160"/>
    <cellStyle name="Percent 2" xfId="1"/>
    <cellStyle name="Percent 2 10" xfId="161"/>
    <cellStyle name="Percent 2 11" xfId="162"/>
    <cellStyle name="Percent 2 12" xfId="163"/>
    <cellStyle name="Percent 2 13" xfId="164"/>
    <cellStyle name="Percent 2 14" xfId="165"/>
    <cellStyle name="Percent 2 15" xfId="166"/>
    <cellStyle name="Percent 2 16" xfId="167"/>
    <cellStyle name="Percent 2 17" xfId="168"/>
    <cellStyle name="Percent 2 18" xfId="169"/>
    <cellStyle name="Percent 2 19" xfId="170"/>
    <cellStyle name="Percent 2 2" xfId="6"/>
    <cellStyle name="Percent 2 2 2" xfId="241"/>
    <cellStyle name="Percent 2 20" xfId="171"/>
    <cellStyle name="Percent 2 21" xfId="172"/>
    <cellStyle name="Percent 2 22" xfId="240"/>
    <cellStyle name="Percent 2 3" xfId="173"/>
    <cellStyle name="Percent 2 4" xfId="174"/>
    <cellStyle name="Percent 2 5" xfId="175"/>
    <cellStyle name="Percent 2 6" xfId="176"/>
    <cellStyle name="Percent 2 7" xfId="177"/>
    <cellStyle name="Percent 2 8" xfId="178"/>
    <cellStyle name="Percent 2 9" xfId="179"/>
    <cellStyle name="Percent 22" xfId="180"/>
    <cellStyle name="Percent 3" xfId="33"/>
    <cellStyle name="Percent 4" xfId="34"/>
    <cellStyle name="Percent 4 2" xfId="242"/>
    <cellStyle name="Percent 5" xfId="80"/>
    <cellStyle name="Percent 5 2" xfId="243"/>
    <cellStyle name="Percent 6" xfId="181"/>
    <cellStyle name="Percent 7" xfId="182"/>
    <cellStyle name="Percent 8" xfId="184"/>
    <cellStyle name="Percent 8 2" xfId="245"/>
    <cellStyle name="Percent 8 3" xfId="244"/>
    <cellStyle name="Percent 9" xfId="246"/>
    <cellStyle name="SAPBEXaggData" xfId="35"/>
    <cellStyle name="SAPBEXaggDataEmph" xfId="36"/>
    <cellStyle name="SAPBEXaggItem" xfId="37"/>
    <cellStyle name="SAPBEXaggItemX" xfId="38"/>
    <cellStyle name="SAPBEXchaText" xfId="39"/>
    <cellStyle name="SAPBEXchaText 2" xfId="247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ormats" xfId="52"/>
    <cellStyle name="SAPBEXheaderItem" xfId="53"/>
    <cellStyle name="SAPBEXheaderText" xfId="54"/>
    <cellStyle name="SAPBEXHLevel0" xfId="55"/>
    <cellStyle name="SAPBEXHLevel0X" xfId="56"/>
    <cellStyle name="SAPBEXHLevel1" xfId="57"/>
    <cellStyle name="SAPBEXHLevel1X" xfId="58"/>
    <cellStyle name="SAPBEXHLevel2" xfId="59"/>
    <cellStyle name="SAPBEXHLevel2X" xfId="60"/>
    <cellStyle name="SAPBEXHLevel3" xfId="61"/>
    <cellStyle name="SAPBEXHLevel3X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defined" xfId="72"/>
    <cellStyle name="Style 27" xfId="73"/>
    <cellStyle name="Style 35" xfId="74"/>
    <cellStyle name="Style 36" xfId="75"/>
    <cellStyle name="TRANSMISSION RELIABILITY PORTION OF PROJECT" xfId="4"/>
    <cellStyle name="Unprot" xfId="76"/>
    <cellStyle name="Unprot$" xfId="77"/>
    <cellStyle name="Unprotect" xfId="78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Utah%202012\Settlement\COS%20UT%20May%202013_NS%20-%20Rebuttal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2-035-xx%20(GRC%202012)\Filed%20(direct)\Testimony%20and%20Exhibits\Exhibit%20RMP__(CCP-3)\Tabs%202,%204%20&amp;%205\COS%20UT%20May%20201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6G7SVGAD\Company%20Case\Copy%20of%20COS%20ID%20GRC%20DEC%201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L6">
            <v>7.9056500159581822E-2</v>
          </cell>
        </row>
        <row r="17">
          <cell r="H17">
            <v>0.37950999999999996</v>
          </cell>
        </row>
        <row r="19">
          <cell r="K19">
            <v>0.47599999999999998</v>
          </cell>
        </row>
        <row r="20">
          <cell r="K20">
            <v>3.0000000000000001E-3</v>
          </cell>
        </row>
        <row r="21">
          <cell r="K21">
            <v>0.52100000000000002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6.0515965194137822E-2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61">
          <cell r="E61">
            <v>6.6413560461439841E-2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Study"/>
      <sheetName val="Functional Allocation Options"/>
      <sheetName val="COS Allocation Options"/>
      <sheetName val="COS Factor Table"/>
      <sheetName val="Demand Factors"/>
      <sheetName val="Energy Factor"/>
      <sheetName val="Dist. Factors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5.5353395579442383E-2</v>
          </cell>
        </row>
      </sheetData>
      <sheetData sheetId="12">
        <row r="101">
          <cell r="I101">
            <v>19890226.543177348</v>
          </cell>
        </row>
      </sheetData>
      <sheetData sheetId="13">
        <row r="101">
          <cell r="I101">
            <v>5323434.3265783023</v>
          </cell>
        </row>
      </sheetData>
      <sheetData sheetId="14">
        <row r="101">
          <cell r="I101">
            <v>9090273.1443234012</v>
          </cell>
        </row>
      </sheetData>
      <sheetData sheetId="15">
        <row r="101">
          <cell r="I101">
            <v>3468949.8541265256</v>
          </cell>
        </row>
      </sheetData>
      <sheetData sheetId="16">
        <row r="101">
          <cell r="I101">
            <v>629369.25984389998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16"/>
  <sheetViews>
    <sheetView view="pageLayout" topLeftCell="A32" zoomScaleNormal="100" workbookViewId="0">
      <selection sqref="A1:I1"/>
    </sheetView>
  </sheetViews>
  <sheetFormatPr defaultRowHeight="15.75"/>
  <cols>
    <col min="1" max="1" width="9.140625" style="6"/>
    <col min="2" max="2" width="22.28515625" style="6" customWidth="1"/>
    <col min="3" max="3" width="3.42578125" style="6" customWidth="1"/>
    <col min="4" max="4" width="43" style="6" customWidth="1"/>
    <col min="5" max="5" width="18.7109375" style="6" customWidth="1"/>
    <col min="6" max="6" width="17.7109375" style="6" customWidth="1"/>
    <col min="7" max="7" width="18.7109375" style="6" customWidth="1"/>
    <col min="8" max="8" width="17.7109375" style="6" customWidth="1"/>
    <col min="9" max="9" width="15.7109375" style="6" customWidth="1"/>
    <col min="10" max="10" width="9.140625" style="6"/>
    <col min="11" max="11" width="13.42578125" style="6" customWidth="1"/>
    <col min="12" max="12" width="14.42578125" style="6" customWidth="1"/>
    <col min="13" max="16384" width="9.140625" style="6"/>
  </cols>
  <sheetData>
    <row r="1" spans="1:9">
      <c r="A1" s="26" t="s">
        <v>11</v>
      </c>
      <c r="B1" s="26"/>
      <c r="C1" s="26"/>
      <c r="D1" s="26"/>
      <c r="E1" s="26"/>
      <c r="F1" s="26"/>
      <c r="G1" s="26"/>
      <c r="H1" s="26"/>
      <c r="I1" s="26"/>
    </row>
    <row r="3" spans="1:9">
      <c r="E3" s="7" t="s">
        <v>1</v>
      </c>
    </row>
    <row r="4" spans="1:9">
      <c r="A4" s="7" t="s">
        <v>31</v>
      </c>
      <c r="E4" s="18" t="s">
        <v>13</v>
      </c>
      <c r="F4" s="7"/>
    </row>
    <row r="5" spans="1:9">
      <c r="A5" s="7"/>
      <c r="C5" s="1" t="s">
        <v>12</v>
      </c>
      <c r="D5" s="2"/>
      <c r="E5" s="18"/>
    </row>
    <row r="6" spans="1:9">
      <c r="A6" s="7">
        <v>1</v>
      </c>
      <c r="B6" s="6" t="s">
        <v>51</v>
      </c>
      <c r="C6" s="2"/>
      <c r="D6" s="2" t="s">
        <v>50</v>
      </c>
      <c r="E6" s="4">
        <v>54</v>
      </c>
    </row>
    <row r="7" spans="1:9">
      <c r="A7" s="7">
        <v>2</v>
      </c>
      <c r="B7" s="6" t="s">
        <v>52</v>
      </c>
      <c r="C7" s="2"/>
      <c r="D7" s="2" t="s">
        <v>49</v>
      </c>
      <c r="E7" s="4">
        <v>69</v>
      </c>
    </row>
    <row r="8" spans="1:9">
      <c r="A8" s="7">
        <v>3</v>
      </c>
      <c r="B8" s="6" t="s">
        <v>53</v>
      </c>
      <c r="C8" s="3"/>
      <c r="D8" s="2" t="s">
        <v>0</v>
      </c>
      <c r="E8" s="4">
        <v>247</v>
      </c>
    </row>
    <row r="9" spans="1:9">
      <c r="A9" s="7"/>
    </row>
    <row r="10" spans="1:9">
      <c r="A10" s="7"/>
      <c r="C10" s="8" t="s">
        <v>5</v>
      </c>
    </row>
    <row r="11" spans="1:9">
      <c r="A11" s="7"/>
      <c r="D11" s="2" t="s">
        <v>6</v>
      </c>
      <c r="E11" s="2"/>
    </row>
    <row r="12" spans="1:9">
      <c r="A12" s="7">
        <v>4</v>
      </c>
      <c r="B12" s="6" t="s">
        <v>60</v>
      </c>
      <c r="D12" s="2" t="s">
        <v>7</v>
      </c>
      <c r="E12" s="2">
        <v>3.5</v>
      </c>
    </row>
    <row r="13" spans="1:9">
      <c r="A13" s="7">
        <v>5</v>
      </c>
      <c r="B13" s="6" t="s">
        <v>42</v>
      </c>
      <c r="D13" s="2" t="s">
        <v>8</v>
      </c>
      <c r="E13" s="23">
        <v>74.73</v>
      </c>
    </row>
    <row r="14" spans="1:9" ht="16.5" thickBot="1">
      <c r="A14" s="7">
        <v>6</v>
      </c>
      <c r="B14" s="6" t="s">
        <v>43</v>
      </c>
      <c r="D14" s="5" t="s">
        <v>9</v>
      </c>
      <c r="E14" s="24">
        <f>E12*E13</f>
        <v>261.55500000000001</v>
      </c>
    </row>
    <row r="15" spans="1:9" ht="17.25" thickTop="1" thickBot="1">
      <c r="A15" s="7">
        <v>7</v>
      </c>
      <c r="D15" s="2" t="s">
        <v>10</v>
      </c>
      <c r="E15" s="24">
        <v>260</v>
      </c>
    </row>
    <row r="16" spans="1:9" ht="16.5" thickTop="1"/>
  </sheetData>
  <mergeCells count="1">
    <mergeCell ref="A1:I1"/>
  </mergeCells>
  <pageMargins left="0.7" right="0.7" top="0.75" bottom="0.75" header="0.3" footer="0.3"/>
  <pageSetup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view="pageBreakPreview" zoomScale="60" zoomScaleNormal="100" workbookViewId="0">
      <selection activeCell="F41" sqref="F41:H41"/>
    </sheetView>
  </sheetViews>
  <sheetFormatPr defaultRowHeight="15.75"/>
  <cols>
    <col min="1" max="1" width="9.140625" style="6"/>
    <col min="2" max="2" width="22.28515625" style="6" customWidth="1"/>
    <col min="3" max="3" width="3.42578125" style="6" customWidth="1"/>
    <col min="4" max="4" width="44.7109375" style="6" customWidth="1"/>
    <col min="5" max="5" width="18.7109375" style="6" customWidth="1"/>
    <col min="6" max="6" width="17.7109375" style="6" customWidth="1"/>
    <col min="7" max="7" width="18.7109375" style="6" customWidth="1"/>
    <col min="8" max="8" width="17.7109375" style="6" customWidth="1"/>
    <col min="9" max="9" width="15.7109375" style="6" customWidth="1"/>
    <col min="10" max="10" width="9.140625" style="6"/>
    <col min="11" max="11" width="13.42578125" style="6" customWidth="1"/>
    <col min="12" max="12" width="14.42578125" style="6" customWidth="1"/>
    <col min="13" max="16384" width="9.140625" style="6"/>
  </cols>
  <sheetData>
    <row r="1" spans="1:9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>
      <c r="A2" s="27" t="s">
        <v>46</v>
      </c>
      <c r="B2" s="27"/>
      <c r="C2" s="27"/>
      <c r="D2" s="27"/>
      <c r="E2" s="27"/>
      <c r="F2" s="27"/>
      <c r="G2" s="27"/>
      <c r="H2" s="27"/>
      <c r="I2" s="27"/>
    </row>
    <row r="3" spans="1:9">
      <c r="A3" s="7" t="s">
        <v>31</v>
      </c>
      <c r="B3" s="7" t="s">
        <v>32</v>
      </c>
    </row>
    <row r="4" spans="1:9" ht="18.75" customHeight="1">
      <c r="A4" s="7"/>
      <c r="C4" s="1" t="s">
        <v>14</v>
      </c>
      <c r="D4" s="2"/>
      <c r="E4" s="28" t="s">
        <v>16</v>
      </c>
      <c r="F4" s="28"/>
      <c r="G4" s="28"/>
      <c r="H4" s="28"/>
      <c r="I4" s="28"/>
    </row>
    <row r="5" spans="1:9">
      <c r="A5" s="7"/>
      <c r="C5" s="2"/>
      <c r="D5" s="2"/>
      <c r="E5" s="25" t="s">
        <v>57</v>
      </c>
      <c r="F5" s="25" t="s">
        <v>58</v>
      </c>
      <c r="G5" s="25" t="s">
        <v>61</v>
      </c>
      <c r="H5" s="25" t="s">
        <v>62</v>
      </c>
      <c r="I5" s="25" t="s">
        <v>15</v>
      </c>
    </row>
    <row r="6" spans="1:9">
      <c r="A6" s="7">
        <v>1</v>
      </c>
      <c r="B6" s="6" t="s">
        <v>4</v>
      </c>
      <c r="C6" s="2"/>
      <c r="D6" s="2" t="s">
        <v>17</v>
      </c>
      <c r="E6" s="9">
        <v>60264140.633832239</v>
      </c>
      <c r="F6" s="9">
        <v>60264140.633832239</v>
      </c>
      <c r="G6" s="9">
        <v>19608805.346824061</v>
      </c>
      <c r="H6" s="9">
        <v>19608805.346824061</v>
      </c>
      <c r="I6" s="9">
        <v>39705130.97683619</v>
      </c>
    </row>
    <row r="7" spans="1:9">
      <c r="A7" s="7">
        <v>2</v>
      </c>
      <c r="B7" s="6" t="s">
        <v>4</v>
      </c>
      <c r="C7" s="2"/>
      <c r="D7" s="2" t="s">
        <v>30</v>
      </c>
      <c r="E7" s="9">
        <v>69712358.665741503</v>
      </c>
      <c r="F7" s="9">
        <v>69712358.665741503</v>
      </c>
      <c r="G7" s="9">
        <v>21204242.27562492</v>
      </c>
      <c r="H7" s="9">
        <v>21204242.27562492</v>
      </c>
      <c r="I7" s="9"/>
    </row>
    <row r="8" spans="1:9">
      <c r="A8" s="7">
        <v>3</v>
      </c>
      <c r="B8" s="6" t="s">
        <v>33</v>
      </c>
      <c r="D8" s="6" t="s">
        <v>18</v>
      </c>
      <c r="E8" s="9">
        <f>E6+E7</f>
        <v>129976499.29957375</v>
      </c>
      <c r="F8" s="9">
        <f t="shared" ref="F8" si="0">F6+F7</f>
        <v>129976499.29957375</v>
      </c>
      <c r="G8" s="9">
        <f>G6+G7</f>
        <v>40813047.622448981</v>
      </c>
      <c r="H8" s="9">
        <f t="shared" ref="H8:I8" si="1">H6+H7</f>
        <v>40813047.622448981</v>
      </c>
      <c r="I8" s="9">
        <f t="shared" si="1"/>
        <v>39705130.97683619</v>
      </c>
    </row>
    <row r="9" spans="1:9">
      <c r="A9" s="7">
        <v>4</v>
      </c>
      <c r="B9" s="6" t="s">
        <v>34</v>
      </c>
      <c r="D9" s="6" t="s">
        <v>20</v>
      </c>
      <c r="E9" s="11">
        <v>0.97895662210111023</v>
      </c>
      <c r="F9" s="11">
        <v>0.97895662210111023</v>
      </c>
      <c r="G9" s="11">
        <v>0.97895662210111023</v>
      </c>
      <c r="H9" s="11">
        <v>0.97895662210111023</v>
      </c>
      <c r="I9" s="11">
        <v>0.97895662210111023</v>
      </c>
    </row>
    <row r="10" spans="1:9">
      <c r="A10" s="7">
        <v>5</v>
      </c>
      <c r="B10" s="6" t="s">
        <v>35</v>
      </c>
      <c r="D10" s="6" t="s">
        <v>21</v>
      </c>
      <c r="E10" s="9">
        <f>E8*E9</f>
        <v>127241354.70683804</v>
      </c>
      <c r="F10" s="9">
        <f t="shared" ref="F10" si="2">F8*F9</f>
        <v>127241354.70683804</v>
      </c>
      <c r="G10" s="9">
        <f>G8*G9</f>
        <v>39954203.2381244</v>
      </c>
      <c r="H10" s="9">
        <f t="shared" ref="H10:I10" si="3">H8*H9</f>
        <v>39954203.2381244</v>
      </c>
      <c r="I10" s="9">
        <f t="shared" si="3"/>
        <v>38869600.901165709</v>
      </c>
    </row>
    <row r="11" spans="1:9">
      <c r="A11" s="7"/>
    </row>
    <row r="12" spans="1:9">
      <c r="A12" s="7">
        <v>6</v>
      </c>
      <c r="B12" s="6" t="s">
        <v>36</v>
      </c>
      <c r="D12" s="6" t="s">
        <v>19</v>
      </c>
      <c r="E12" s="10">
        <v>16578133</v>
      </c>
      <c r="F12" s="10">
        <v>16578133</v>
      </c>
      <c r="G12" s="10">
        <v>5010201</v>
      </c>
      <c r="H12" s="10">
        <v>5010201</v>
      </c>
      <c r="I12" s="10">
        <v>9053509</v>
      </c>
    </row>
    <row r="13" spans="1:9">
      <c r="A13" s="7">
        <f t="shared" ref="A13:A15" si="4">A12+1</f>
        <v>7</v>
      </c>
      <c r="B13" s="6" t="s">
        <v>37</v>
      </c>
      <c r="D13" s="6" t="s">
        <v>22</v>
      </c>
      <c r="E13" s="12">
        <f>E10/E12</f>
        <v>7.6752523765395075</v>
      </c>
      <c r="F13" s="12">
        <f t="shared" ref="F13" si="5">F10/F12</f>
        <v>7.6752523765395075</v>
      </c>
      <c r="G13" s="12">
        <f>G10/G12</f>
        <v>7.9745709280175383</v>
      </c>
      <c r="H13" s="12">
        <f t="shared" ref="H13:I13" si="6">H10/H12</f>
        <v>7.9745709280175383</v>
      </c>
      <c r="I13" s="12">
        <f t="shared" si="6"/>
        <v>4.2933188558343192</v>
      </c>
    </row>
    <row r="14" spans="1:9">
      <c r="A14" s="7">
        <f t="shared" si="4"/>
        <v>8</v>
      </c>
      <c r="B14" s="6" t="s">
        <v>38</v>
      </c>
      <c r="D14" s="6" t="s">
        <v>23</v>
      </c>
      <c r="E14" s="13"/>
      <c r="F14" s="13">
        <v>-0.94</v>
      </c>
      <c r="G14" s="13"/>
      <c r="H14" s="13">
        <v>-1.1399999999999999</v>
      </c>
    </row>
    <row r="15" spans="1:9">
      <c r="A15" s="7">
        <f t="shared" si="4"/>
        <v>9</v>
      </c>
      <c r="B15" s="6" t="s">
        <v>39</v>
      </c>
      <c r="D15" s="8" t="s">
        <v>24</v>
      </c>
      <c r="E15" s="14">
        <f>E13+E14</f>
        <v>7.6752523765395075</v>
      </c>
      <c r="F15" s="14">
        <f t="shared" ref="F15" si="7">F13+F14</f>
        <v>6.735252376539508</v>
      </c>
      <c r="G15" s="14">
        <f>G13+G14</f>
        <v>7.9745709280175383</v>
      </c>
      <c r="H15" s="14">
        <f t="shared" ref="H15:I15" si="8">H13+H14</f>
        <v>6.8345709280175386</v>
      </c>
      <c r="I15" s="14">
        <f t="shared" si="8"/>
        <v>4.2933188558343192</v>
      </c>
    </row>
    <row r="16" spans="1:9">
      <c r="A16" s="7"/>
      <c r="E16" s="28"/>
      <c r="F16" s="28"/>
      <c r="G16" s="28"/>
      <c r="H16" s="28"/>
      <c r="I16" s="28"/>
    </row>
    <row r="17" spans="1:9">
      <c r="A17" s="7"/>
      <c r="C17" s="1" t="s">
        <v>54</v>
      </c>
      <c r="E17" s="25"/>
      <c r="F17" s="25"/>
      <c r="G17" s="25"/>
      <c r="H17" s="25"/>
      <c r="I17" s="25"/>
    </row>
    <row r="18" spans="1:9">
      <c r="A18" s="7"/>
      <c r="D18" s="2" t="s">
        <v>2</v>
      </c>
      <c r="E18" s="25"/>
      <c r="F18" s="25"/>
      <c r="G18" s="25"/>
      <c r="H18" s="25"/>
      <c r="I18" s="25"/>
    </row>
    <row r="19" spans="1:9">
      <c r="A19" s="7">
        <v>10</v>
      </c>
      <c r="B19" s="6" t="s">
        <v>48</v>
      </c>
      <c r="D19" s="6" t="s">
        <v>63</v>
      </c>
      <c r="E19" s="13">
        <v>4.04</v>
      </c>
      <c r="F19" s="13">
        <v>4.04</v>
      </c>
      <c r="G19" s="13">
        <v>4.71</v>
      </c>
      <c r="H19" s="13">
        <v>4.71</v>
      </c>
      <c r="I19" s="13">
        <v>2.19</v>
      </c>
    </row>
    <row r="20" spans="1:9">
      <c r="A20" s="7">
        <f t="shared" ref="A20:A29" si="9">A19+1</f>
        <v>11</v>
      </c>
      <c r="B20" s="6" t="s">
        <v>48</v>
      </c>
      <c r="D20" s="6" t="s">
        <v>64</v>
      </c>
      <c r="E20" s="13">
        <v>14.27</v>
      </c>
      <c r="F20" s="13">
        <v>14.27</v>
      </c>
      <c r="G20" s="13">
        <v>15.4</v>
      </c>
      <c r="H20" s="13">
        <v>15.4</v>
      </c>
      <c r="I20" s="13">
        <v>13.75</v>
      </c>
    </row>
    <row r="21" spans="1:9">
      <c r="A21" s="7">
        <f t="shared" si="9"/>
        <v>12</v>
      </c>
      <c r="B21" s="6" t="s">
        <v>65</v>
      </c>
      <c r="D21" s="6" t="s">
        <v>23</v>
      </c>
      <c r="E21" s="13"/>
      <c r="F21" s="13">
        <v>-0.94</v>
      </c>
      <c r="G21" s="13"/>
      <c r="H21" s="13">
        <v>-1.1200000000000001</v>
      </c>
      <c r="I21" s="13"/>
    </row>
    <row r="22" spans="1:9">
      <c r="A22" s="7">
        <f t="shared" si="9"/>
        <v>13</v>
      </c>
      <c r="B22" s="6" t="s">
        <v>59</v>
      </c>
      <c r="D22" s="6" t="s">
        <v>55</v>
      </c>
      <c r="E22" s="13">
        <f t="shared" ref="E22:F22" si="10">-E15</f>
        <v>-7.6752523765395075</v>
      </c>
      <c r="F22" s="13">
        <f t="shared" si="10"/>
        <v>-6.735252376539508</v>
      </c>
      <c r="G22" s="13">
        <f>-G15</f>
        <v>-7.9745709280175383</v>
      </c>
      <c r="H22" s="13">
        <f t="shared" ref="H22:I22" si="11">-H15</f>
        <v>-6.8345709280175386</v>
      </c>
      <c r="I22" s="13">
        <f t="shared" si="11"/>
        <v>-4.2933188558343192</v>
      </c>
    </row>
    <row r="23" spans="1:9">
      <c r="A23" s="7">
        <f t="shared" si="9"/>
        <v>14</v>
      </c>
      <c r="B23" s="6" t="s">
        <v>67</v>
      </c>
      <c r="D23" s="6" t="s">
        <v>25</v>
      </c>
      <c r="E23" s="13">
        <f>SUM(E19:E22)</f>
        <v>10.634747623460491</v>
      </c>
      <c r="F23" s="13">
        <f t="shared" ref="F23" si="12">SUM(F19:F22)</f>
        <v>10.634747623460489</v>
      </c>
      <c r="G23" s="13">
        <f>SUM(G19:G22)</f>
        <v>12.135429071982461</v>
      </c>
      <c r="H23" s="13">
        <f t="shared" ref="H23:I23" si="13">SUM(H19:H22)</f>
        <v>12.155429071982461</v>
      </c>
      <c r="I23" s="13">
        <f t="shared" si="13"/>
        <v>11.646681144165679</v>
      </c>
    </row>
    <row r="24" spans="1:9">
      <c r="A24" s="7">
        <f t="shared" si="9"/>
        <v>15</v>
      </c>
      <c r="B24" s="19" t="s">
        <v>44</v>
      </c>
      <c r="D24" s="6" t="s">
        <v>45</v>
      </c>
      <c r="E24" s="15">
        <f>(365-102-8)/12</f>
        <v>21.25</v>
      </c>
      <c r="F24" s="15">
        <f t="shared" ref="F24" si="14">(365-102-8)/12</f>
        <v>21.25</v>
      </c>
      <c r="G24" s="15">
        <f>(365-102-8)/12</f>
        <v>21.25</v>
      </c>
      <c r="H24" s="15">
        <f t="shared" ref="H24:I24" si="15">(365-102-8)/12</f>
        <v>21.25</v>
      </c>
      <c r="I24" s="15">
        <f t="shared" si="15"/>
        <v>21.25</v>
      </c>
    </row>
    <row r="25" spans="1:9">
      <c r="A25" s="7">
        <f t="shared" si="9"/>
        <v>16</v>
      </c>
      <c r="B25" s="6" t="s">
        <v>73</v>
      </c>
      <c r="D25" s="6" t="s">
        <v>26</v>
      </c>
      <c r="E25" s="13">
        <f>E23/E24</f>
        <v>0.50045871169225842</v>
      </c>
      <c r="F25" s="13">
        <f>F23/F24</f>
        <v>0.50045871169225831</v>
      </c>
      <c r="G25" s="13">
        <f>G23/G24</f>
        <v>0.57107901515211579</v>
      </c>
      <c r="H25" s="13">
        <f>H23/H24</f>
        <v>0.57202019162270401</v>
      </c>
      <c r="I25" s="13">
        <f>I23/I24</f>
        <v>0.54807911266662024</v>
      </c>
    </row>
    <row r="26" spans="1:9">
      <c r="A26" s="7">
        <f t="shared" si="9"/>
        <v>17</v>
      </c>
      <c r="B26" s="6" t="s">
        <v>40</v>
      </c>
      <c r="D26" s="6" t="s">
        <v>29</v>
      </c>
      <c r="E26" s="16">
        <v>0.8</v>
      </c>
      <c r="F26" s="16">
        <v>0.8</v>
      </c>
      <c r="G26" s="16">
        <v>0.8</v>
      </c>
      <c r="H26" s="16">
        <v>0.8</v>
      </c>
      <c r="I26" s="16">
        <v>0.85</v>
      </c>
    </row>
    <row r="27" spans="1:9">
      <c r="A27" s="7">
        <f t="shared" si="9"/>
        <v>18</v>
      </c>
      <c r="B27" s="6" t="s">
        <v>71</v>
      </c>
      <c r="D27" s="6" t="s">
        <v>28</v>
      </c>
      <c r="E27" s="13">
        <f>E25/E26</f>
        <v>0.62557338961532294</v>
      </c>
      <c r="F27" s="13">
        <f t="shared" ref="F27" si="16">F25/F26</f>
        <v>0.62557338961532283</v>
      </c>
      <c r="G27" s="13">
        <f>G25/G26</f>
        <v>0.71384876894014471</v>
      </c>
      <c r="H27" s="13">
        <f t="shared" ref="H27:I27" si="17">H25/H26</f>
        <v>0.71502523952837993</v>
      </c>
      <c r="I27" s="13">
        <f t="shared" si="17"/>
        <v>0.64479895607837678</v>
      </c>
    </row>
    <row r="28" spans="1:9">
      <c r="A28" s="7">
        <f t="shared" si="9"/>
        <v>19</v>
      </c>
      <c r="B28" s="20" t="s">
        <v>41</v>
      </c>
      <c r="D28" s="6" t="s">
        <v>27</v>
      </c>
      <c r="E28" s="13"/>
      <c r="F28" s="22">
        <v>0.97521479301763747</v>
      </c>
      <c r="G28" s="13"/>
      <c r="H28" s="22">
        <v>0.97521479301763747</v>
      </c>
    </row>
    <row r="29" spans="1:9">
      <c r="A29" s="7">
        <f t="shared" si="9"/>
        <v>20</v>
      </c>
      <c r="B29" s="6" t="s">
        <v>66</v>
      </c>
      <c r="D29" s="8" t="s">
        <v>56</v>
      </c>
      <c r="E29" s="17">
        <f>E27</f>
        <v>0.62557338961532294</v>
      </c>
      <c r="F29" s="17">
        <f>F27*F28</f>
        <v>0.61006842367104896</v>
      </c>
      <c r="G29" s="17">
        <f>G27</f>
        <v>0.71384876894014471</v>
      </c>
      <c r="H29" s="17">
        <f>H27*H28</f>
        <v>0.69730319096905569</v>
      </c>
      <c r="I29" s="17">
        <f>I27</f>
        <v>0.64479895607837678</v>
      </c>
    </row>
    <row r="30" spans="1:9">
      <c r="A30" s="7"/>
    </row>
    <row r="31" spans="1:9">
      <c r="A31" s="7"/>
      <c r="D31" s="2" t="s">
        <v>3</v>
      </c>
      <c r="E31" s="25"/>
      <c r="F31" s="25"/>
      <c r="G31" s="25"/>
      <c r="H31" s="25"/>
      <c r="I31" s="25"/>
    </row>
    <row r="32" spans="1:9">
      <c r="A32" s="7">
        <v>21</v>
      </c>
      <c r="B32" s="6" t="s">
        <v>48</v>
      </c>
      <c r="D32" s="6" t="s">
        <v>63</v>
      </c>
      <c r="E32" s="13">
        <v>4.04</v>
      </c>
      <c r="F32" s="13">
        <v>4.04</v>
      </c>
      <c r="G32" s="13">
        <v>4.71</v>
      </c>
      <c r="H32" s="13">
        <v>4.71</v>
      </c>
      <c r="I32" s="13">
        <v>2.19</v>
      </c>
    </row>
    <row r="33" spans="1:9">
      <c r="A33" s="7">
        <f t="shared" ref="A33:A42" si="18">A32+1</f>
        <v>22</v>
      </c>
      <c r="B33" s="6" t="s">
        <v>48</v>
      </c>
      <c r="D33" s="6" t="s">
        <v>64</v>
      </c>
      <c r="E33" s="13">
        <v>10.65</v>
      </c>
      <c r="F33" s="13">
        <v>10.65</v>
      </c>
      <c r="G33" s="13">
        <v>11.08</v>
      </c>
      <c r="H33" s="13">
        <v>11.08</v>
      </c>
      <c r="I33" s="13">
        <v>9.32</v>
      </c>
    </row>
    <row r="34" spans="1:9">
      <c r="A34" s="7">
        <f t="shared" si="18"/>
        <v>23</v>
      </c>
      <c r="B34" s="6" t="s">
        <v>65</v>
      </c>
      <c r="D34" s="6" t="s">
        <v>23</v>
      </c>
      <c r="E34" s="13"/>
      <c r="F34" s="13">
        <v>-0.94</v>
      </c>
      <c r="G34" s="13"/>
      <c r="H34" s="13">
        <v>-1.1200000000000001</v>
      </c>
      <c r="I34" s="13"/>
    </row>
    <row r="35" spans="1:9">
      <c r="A35" s="7">
        <f t="shared" si="18"/>
        <v>24</v>
      </c>
      <c r="B35" s="6" t="s">
        <v>59</v>
      </c>
      <c r="D35" s="6" t="s">
        <v>55</v>
      </c>
      <c r="E35" s="13">
        <f t="shared" ref="E35:F35" si="19">-E15</f>
        <v>-7.6752523765395075</v>
      </c>
      <c r="F35" s="13">
        <f t="shared" si="19"/>
        <v>-6.735252376539508</v>
      </c>
      <c r="G35" s="13">
        <f>-G15</f>
        <v>-7.9745709280175383</v>
      </c>
      <c r="H35" s="13">
        <f t="shared" ref="H35:I35" si="20">-H15</f>
        <v>-6.8345709280175386</v>
      </c>
      <c r="I35" s="13">
        <f t="shared" si="20"/>
        <v>-4.2933188558343192</v>
      </c>
    </row>
    <row r="36" spans="1:9">
      <c r="A36" s="7">
        <f t="shared" si="18"/>
        <v>25</v>
      </c>
      <c r="B36" s="6" t="s">
        <v>68</v>
      </c>
      <c r="D36" s="6" t="s">
        <v>25</v>
      </c>
      <c r="E36" s="13">
        <f>SUM(E32:E35)</f>
        <v>7.0147476234604937</v>
      </c>
      <c r="F36" s="13">
        <f>SUM(F32:F35)</f>
        <v>7.0147476234604937</v>
      </c>
      <c r="G36" s="13">
        <f>SUM(G32:G35)</f>
        <v>7.8154290719824608</v>
      </c>
      <c r="H36" s="13">
        <f t="shared" ref="H36:I36" si="21">SUM(H32:H35)</f>
        <v>7.8354290719824595</v>
      </c>
      <c r="I36" s="13">
        <f t="shared" si="21"/>
        <v>7.2166811441656806</v>
      </c>
    </row>
    <row r="37" spans="1:9">
      <c r="A37" s="7">
        <f t="shared" si="18"/>
        <v>26</v>
      </c>
      <c r="B37" s="19" t="s">
        <v>44</v>
      </c>
      <c r="D37" s="6" t="s">
        <v>45</v>
      </c>
      <c r="E37" s="15">
        <f>(365-102-8)/12</f>
        <v>21.25</v>
      </c>
      <c r="F37" s="15">
        <f t="shared" ref="F37" si="22">(365-102-8)/12</f>
        <v>21.25</v>
      </c>
      <c r="G37" s="15">
        <f>(365-102-8)/12</f>
        <v>21.25</v>
      </c>
      <c r="H37" s="15">
        <f t="shared" ref="H37:I37" si="23">(365-102-8)/12</f>
        <v>21.25</v>
      </c>
      <c r="I37" s="15">
        <f t="shared" si="23"/>
        <v>21.25</v>
      </c>
    </row>
    <row r="38" spans="1:9">
      <c r="A38" s="7">
        <f t="shared" si="18"/>
        <v>27</v>
      </c>
      <c r="B38" s="6" t="s">
        <v>69</v>
      </c>
      <c r="D38" s="6" t="s">
        <v>26</v>
      </c>
      <c r="E38" s="13">
        <f>E36/E37</f>
        <v>0.33010577051578793</v>
      </c>
      <c r="F38" s="13">
        <f>F36/F37</f>
        <v>0.33010577051578793</v>
      </c>
      <c r="G38" s="13">
        <f>G36/G37</f>
        <v>0.367784897505057</v>
      </c>
      <c r="H38" s="13">
        <f>H36/H37</f>
        <v>0.36872607397564516</v>
      </c>
      <c r="I38" s="13">
        <f>I36/I37</f>
        <v>0.33960852443132616</v>
      </c>
    </row>
    <row r="39" spans="1:9">
      <c r="A39" s="7">
        <f t="shared" si="18"/>
        <v>28</v>
      </c>
      <c r="B39" s="6" t="s">
        <v>40</v>
      </c>
      <c r="D39" s="6" t="s">
        <v>29</v>
      </c>
      <c r="E39" s="16">
        <v>0.8</v>
      </c>
      <c r="F39" s="16">
        <v>0.8</v>
      </c>
      <c r="G39" s="16">
        <v>0.8</v>
      </c>
      <c r="H39" s="16">
        <v>0.8</v>
      </c>
      <c r="I39" s="16">
        <v>0.85</v>
      </c>
    </row>
    <row r="40" spans="1:9">
      <c r="A40" s="7">
        <f t="shared" si="18"/>
        <v>29</v>
      </c>
      <c r="B40" s="6" t="s">
        <v>70</v>
      </c>
      <c r="D40" s="6" t="s">
        <v>28</v>
      </c>
      <c r="E40" s="13">
        <f>E38/E39</f>
        <v>0.41263221314473492</v>
      </c>
      <c r="F40" s="13">
        <f t="shared" ref="F40" si="24">F38/F39</f>
        <v>0.41263221314473492</v>
      </c>
      <c r="G40" s="13">
        <f>G38/G39</f>
        <v>0.4597311218813212</v>
      </c>
      <c r="H40" s="13">
        <f t="shared" ref="H40:I40" si="25">H38/H39</f>
        <v>0.46090759246955643</v>
      </c>
      <c r="I40" s="13">
        <f t="shared" si="25"/>
        <v>0.39953944050744256</v>
      </c>
    </row>
    <row r="41" spans="1:9">
      <c r="A41" s="7">
        <f t="shared" si="18"/>
        <v>30</v>
      </c>
      <c r="B41" s="20" t="s">
        <v>41</v>
      </c>
      <c r="D41" s="6" t="s">
        <v>27</v>
      </c>
      <c r="E41" s="13"/>
      <c r="F41" s="22">
        <v>0.97521479301763747</v>
      </c>
      <c r="G41" s="13"/>
      <c r="H41" s="22">
        <v>0.97521479301763747</v>
      </c>
    </row>
    <row r="42" spans="1:9">
      <c r="A42" s="7">
        <f t="shared" si="18"/>
        <v>31</v>
      </c>
      <c r="B42" s="6" t="s">
        <v>72</v>
      </c>
      <c r="D42" s="8" t="s">
        <v>56</v>
      </c>
      <c r="E42" s="17">
        <f>E40</f>
        <v>0.41263221314473492</v>
      </c>
      <c r="F42" s="17">
        <f>F40*F41</f>
        <v>0.40240503833435232</v>
      </c>
      <c r="G42" s="17">
        <f>G40</f>
        <v>0.4597311218813212</v>
      </c>
      <c r="H42" s="17">
        <f>H40*H41</f>
        <v>0.44948390239045605</v>
      </c>
      <c r="I42" s="17">
        <f>I40</f>
        <v>0.39953944050744256</v>
      </c>
    </row>
    <row r="43" spans="1:9">
      <c r="A43" s="7"/>
    </row>
    <row r="44" spans="1:9">
      <c r="A44" s="7"/>
    </row>
    <row r="45" spans="1:9">
      <c r="A45" s="7"/>
    </row>
    <row r="46" spans="1:9">
      <c r="A46" s="7"/>
    </row>
    <row r="47" spans="1:9">
      <c r="A47" s="7"/>
    </row>
    <row r="48" spans="1:9">
      <c r="A48" s="7"/>
    </row>
    <row r="49" spans="1:1">
      <c r="A49" s="7"/>
    </row>
    <row r="50" spans="1:1">
      <c r="A50" s="7"/>
    </row>
  </sheetData>
  <mergeCells count="5">
    <mergeCell ref="A1:I1"/>
    <mergeCell ref="A2:I2"/>
    <mergeCell ref="E4:I4"/>
    <mergeCell ref="E16:F16"/>
    <mergeCell ref="G16:I16"/>
  </mergeCells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view="pageLayout" zoomScaleNormal="100" workbookViewId="0">
      <selection sqref="A1:I1"/>
    </sheetView>
  </sheetViews>
  <sheetFormatPr defaultRowHeight="15.75"/>
  <cols>
    <col min="1" max="1" width="9.140625" style="6"/>
    <col min="2" max="2" width="22.28515625" style="6" customWidth="1"/>
    <col min="3" max="3" width="3.42578125" style="6" customWidth="1"/>
    <col min="4" max="4" width="43" style="6" customWidth="1"/>
    <col min="5" max="5" width="18.7109375" style="6" customWidth="1"/>
    <col min="6" max="6" width="17.7109375" style="6" customWidth="1"/>
    <col min="7" max="7" width="18.7109375" style="6" customWidth="1"/>
    <col min="8" max="8" width="17.7109375" style="6" customWidth="1"/>
    <col min="9" max="9" width="15.7109375" style="6" customWidth="1"/>
    <col min="10" max="10" width="9.140625" style="6"/>
    <col min="11" max="11" width="14.28515625" style="6" customWidth="1"/>
    <col min="12" max="12" width="14.5703125" style="6" customWidth="1"/>
    <col min="13" max="16384" width="9.140625" style="6"/>
  </cols>
  <sheetData>
    <row r="1" spans="1:9">
      <c r="A1" s="29" t="s">
        <v>11</v>
      </c>
      <c r="B1" s="29"/>
      <c r="C1" s="29"/>
      <c r="D1" s="29"/>
      <c r="E1" s="29"/>
      <c r="F1" s="29"/>
      <c r="G1" s="29"/>
      <c r="H1" s="29"/>
      <c r="I1" s="29"/>
    </row>
    <row r="3" spans="1:9">
      <c r="E3" s="7" t="s">
        <v>1</v>
      </c>
    </row>
    <row r="4" spans="1:9">
      <c r="A4" s="7" t="s">
        <v>31</v>
      </c>
      <c r="E4" s="21" t="s">
        <v>13</v>
      </c>
      <c r="F4" s="7"/>
    </row>
    <row r="5" spans="1:9">
      <c r="A5" s="7"/>
      <c r="C5" s="1" t="s">
        <v>12</v>
      </c>
      <c r="D5" s="2"/>
      <c r="E5" s="21"/>
    </row>
    <row r="6" spans="1:9">
      <c r="A6" s="7">
        <v>1</v>
      </c>
      <c r="B6" s="6" t="s">
        <v>51</v>
      </c>
      <c r="C6" s="2"/>
      <c r="D6" s="2" t="s">
        <v>50</v>
      </c>
      <c r="E6" s="4">
        <v>54</v>
      </c>
    </row>
    <row r="7" spans="1:9">
      <c r="A7" s="7">
        <v>2</v>
      </c>
      <c r="B7" s="6" t="s">
        <v>52</v>
      </c>
      <c r="C7" s="2"/>
      <c r="D7" s="2" t="s">
        <v>49</v>
      </c>
      <c r="E7" s="4">
        <v>70</v>
      </c>
    </row>
    <row r="8" spans="1:9">
      <c r="A8" s="7">
        <v>3</v>
      </c>
      <c r="B8" s="6" t="s">
        <v>53</v>
      </c>
      <c r="C8" s="3"/>
      <c r="D8" s="2" t="s">
        <v>0</v>
      </c>
      <c r="E8" s="4">
        <v>259</v>
      </c>
    </row>
    <row r="9" spans="1:9">
      <c r="A9" s="7"/>
    </row>
    <row r="10" spans="1:9">
      <c r="A10" s="7"/>
      <c r="C10" s="8" t="s">
        <v>5</v>
      </c>
    </row>
    <row r="11" spans="1:9">
      <c r="A11" s="7"/>
      <c r="D11" s="2" t="s">
        <v>6</v>
      </c>
      <c r="E11" s="2"/>
      <c r="F11" s="2"/>
      <c r="G11" s="2"/>
    </row>
    <row r="12" spans="1:9">
      <c r="A12" s="7">
        <v>4</v>
      </c>
      <c r="B12" s="6" t="s">
        <v>60</v>
      </c>
      <c r="D12" s="2" t="s">
        <v>7</v>
      </c>
      <c r="E12" s="2">
        <v>3.5</v>
      </c>
      <c r="F12" s="2"/>
    </row>
    <row r="13" spans="1:9">
      <c r="A13" s="7">
        <v>5</v>
      </c>
      <c r="B13" s="6" t="s">
        <v>42</v>
      </c>
      <c r="D13" s="2" t="s">
        <v>8</v>
      </c>
      <c r="E13" s="23">
        <v>74.73</v>
      </c>
      <c r="F13" s="2"/>
    </row>
    <row r="14" spans="1:9" ht="16.5" thickBot="1">
      <c r="A14" s="7">
        <v>6</v>
      </c>
      <c r="B14" s="6" t="s">
        <v>43</v>
      </c>
      <c r="D14" s="5" t="s">
        <v>9</v>
      </c>
      <c r="E14" s="24">
        <f>E12*E13</f>
        <v>261.55500000000001</v>
      </c>
      <c r="F14" s="5"/>
    </row>
    <row r="15" spans="1:9" ht="17.25" thickTop="1" thickBot="1">
      <c r="A15" s="7">
        <v>7</v>
      </c>
      <c r="D15" s="2" t="s">
        <v>10</v>
      </c>
      <c r="E15" s="24">
        <v>260</v>
      </c>
      <c r="F15" s="2"/>
    </row>
    <row r="16" spans="1:9" ht="16.5" thickTop="1"/>
    <row r="17" spans="1:1">
      <c r="A17" s="7"/>
    </row>
  </sheetData>
  <mergeCells count="1">
    <mergeCell ref="A1:I1"/>
  </mergeCells>
  <pageMargins left="0.7" right="0.7" top="0.75" bottom="0.75" header="0.3" footer="0.3"/>
  <pageSetup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BreakPreview" topLeftCell="A11" zoomScale="60" zoomScaleNormal="100" workbookViewId="0">
      <selection activeCell="D46" sqref="D46"/>
    </sheetView>
  </sheetViews>
  <sheetFormatPr defaultRowHeight="15.75"/>
  <cols>
    <col min="1" max="1" width="9.140625" style="6"/>
    <col min="2" max="2" width="22.28515625" style="6" customWidth="1"/>
    <col min="3" max="3" width="3.42578125" style="6" customWidth="1"/>
    <col min="4" max="4" width="44.140625" style="6" customWidth="1"/>
    <col min="5" max="5" width="18.7109375" style="6" customWidth="1"/>
    <col min="6" max="6" width="17.7109375" style="6" customWidth="1"/>
    <col min="7" max="7" width="18.7109375" style="6" customWidth="1"/>
    <col min="8" max="8" width="17.7109375" style="6" customWidth="1"/>
    <col min="9" max="9" width="15.7109375" style="6" customWidth="1"/>
    <col min="10" max="10" width="9.140625" style="6"/>
    <col min="11" max="11" width="14.28515625" style="6" customWidth="1"/>
    <col min="12" max="12" width="14.5703125" style="6" customWidth="1"/>
    <col min="13" max="16384" width="9.140625" style="6"/>
  </cols>
  <sheetData>
    <row r="1" spans="1:9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>
      <c r="A2" s="27" t="s">
        <v>47</v>
      </c>
      <c r="B2" s="27"/>
      <c r="C2" s="27"/>
      <c r="D2" s="27"/>
      <c r="E2" s="27"/>
      <c r="F2" s="27"/>
      <c r="G2" s="27"/>
      <c r="H2" s="27"/>
      <c r="I2" s="27"/>
    </row>
    <row r="3" spans="1:9">
      <c r="A3" s="7" t="s">
        <v>31</v>
      </c>
      <c r="B3" s="7" t="s">
        <v>32</v>
      </c>
    </row>
    <row r="4" spans="1:9" ht="18.75" customHeight="1">
      <c r="A4" s="7"/>
      <c r="C4" s="1" t="s">
        <v>14</v>
      </c>
      <c r="D4" s="2"/>
      <c r="E4" s="28" t="s">
        <v>16</v>
      </c>
      <c r="F4" s="28"/>
      <c r="G4" s="28"/>
      <c r="H4" s="28"/>
      <c r="I4" s="28"/>
    </row>
    <row r="5" spans="1:9">
      <c r="A5" s="7"/>
      <c r="C5" s="2"/>
      <c r="D5" s="2"/>
      <c r="E5" s="25" t="s">
        <v>57</v>
      </c>
      <c r="F5" s="25" t="s">
        <v>58</v>
      </c>
      <c r="G5" s="25" t="s">
        <v>61</v>
      </c>
      <c r="H5" s="25" t="s">
        <v>62</v>
      </c>
      <c r="I5" s="25" t="s">
        <v>15</v>
      </c>
    </row>
    <row r="6" spans="1:9">
      <c r="A6" s="7">
        <v>1</v>
      </c>
      <c r="B6" s="6" t="s">
        <v>4</v>
      </c>
      <c r="C6" s="2"/>
      <c r="D6" s="2" t="s">
        <v>17</v>
      </c>
      <c r="E6" s="9">
        <v>60264140.633832239</v>
      </c>
      <c r="F6" s="9">
        <v>60264140.633832239</v>
      </c>
      <c r="G6" s="9">
        <v>19608805.346824061</v>
      </c>
      <c r="H6" s="9">
        <v>19608805.346824061</v>
      </c>
      <c r="I6" s="9">
        <v>39705130.97683619</v>
      </c>
    </row>
    <row r="7" spans="1:9">
      <c r="A7" s="7">
        <v>2</v>
      </c>
      <c r="B7" s="6" t="s">
        <v>4</v>
      </c>
      <c r="C7" s="2"/>
      <c r="D7" s="2" t="s">
        <v>30</v>
      </c>
      <c r="E7" s="9">
        <v>69712358.665741503</v>
      </c>
      <c r="F7" s="9">
        <v>69712358.665741503</v>
      </c>
      <c r="G7" s="9">
        <v>21204242.27562492</v>
      </c>
      <c r="H7" s="9">
        <v>21204242.27562492</v>
      </c>
      <c r="I7" s="9"/>
    </row>
    <row r="8" spans="1:9">
      <c r="A8" s="7">
        <v>3</v>
      </c>
      <c r="B8" s="6" t="s">
        <v>33</v>
      </c>
      <c r="D8" s="6" t="s">
        <v>18</v>
      </c>
      <c r="E8" s="9">
        <f>E6+E7</f>
        <v>129976499.29957375</v>
      </c>
      <c r="F8" s="9">
        <f t="shared" ref="F8" si="0">F6+F7</f>
        <v>129976499.29957375</v>
      </c>
      <c r="G8" s="9">
        <f>G6+G7</f>
        <v>40813047.622448981</v>
      </c>
      <c r="H8" s="9">
        <f t="shared" ref="H8:I8" si="1">H6+H7</f>
        <v>40813047.622448981</v>
      </c>
      <c r="I8" s="9">
        <f t="shared" si="1"/>
        <v>39705130.97683619</v>
      </c>
    </row>
    <row r="9" spans="1:9">
      <c r="A9" s="7">
        <v>4</v>
      </c>
      <c r="B9" s="6" t="s">
        <v>34</v>
      </c>
      <c r="D9" s="6" t="s">
        <v>20</v>
      </c>
      <c r="E9" s="11">
        <v>0.98875074360884341</v>
      </c>
      <c r="F9" s="11">
        <v>0.98875074360884341</v>
      </c>
      <c r="G9" s="11">
        <v>0.98875074360884341</v>
      </c>
      <c r="H9" s="11">
        <v>0.98875074360884341</v>
      </c>
      <c r="I9" s="11">
        <v>0.98875074360884341</v>
      </c>
    </row>
    <row r="10" spans="1:9">
      <c r="A10" s="7">
        <v>5</v>
      </c>
      <c r="B10" s="6" t="s">
        <v>35</v>
      </c>
      <c r="D10" s="6" t="s">
        <v>21</v>
      </c>
      <c r="E10" s="9">
        <f>E8*E9</f>
        <v>128514360.33412786</v>
      </c>
      <c r="F10" s="9">
        <f t="shared" ref="F10" si="2">F8*F9</f>
        <v>128514360.33412786</v>
      </c>
      <c r="G10" s="9">
        <f>G8*G9</f>
        <v>40353931.185639568</v>
      </c>
      <c r="H10" s="9">
        <f t="shared" ref="H10:I10" si="3">H8*H9</f>
        <v>40353931.185639568</v>
      </c>
      <c r="I10" s="9">
        <f t="shared" si="3"/>
        <v>39258477.778433308</v>
      </c>
    </row>
    <row r="11" spans="1:9">
      <c r="A11" s="7"/>
    </row>
    <row r="12" spans="1:9">
      <c r="A12" s="7">
        <v>6</v>
      </c>
      <c r="B12" s="6" t="s">
        <v>36</v>
      </c>
      <c r="D12" s="6" t="s">
        <v>19</v>
      </c>
      <c r="E12" s="10">
        <v>16578133</v>
      </c>
      <c r="F12" s="10">
        <v>16578133</v>
      </c>
      <c r="G12" s="10">
        <v>5010201</v>
      </c>
      <c r="H12" s="10">
        <v>5010201</v>
      </c>
      <c r="I12" s="10">
        <v>9053509</v>
      </c>
    </row>
    <row r="13" spans="1:9">
      <c r="A13" s="7">
        <f t="shared" ref="A13:A15" si="4">A12+1</f>
        <v>7</v>
      </c>
      <c r="B13" s="6" t="s">
        <v>37</v>
      </c>
      <c r="D13" s="6" t="s">
        <v>22</v>
      </c>
      <c r="E13" s="12">
        <f>E10/E12</f>
        <v>7.7520406148344847</v>
      </c>
      <c r="F13" s="12">
        <f t="shared" ref="F13" si="5">F10/F12</f>
        <v>7.7520406148344847</v>
      </c>
      <c r="G13" s="12">
        <f>G10/G12</f>
        <v>8.0543537446181439</v>
      </c>
      <c r="H13" s="12">
        <f t="shared" ref="H13:I13" si="6">H10/H12</f>
        <v>8.0543537446181439</v>
      </c>
      <c r="I13" s="12">
        <f t="shared" si="6"/>
        <v>4.3362720220892594</v>
      </c>
    </row>
    <row r="14" spans="1:9">
      <c r="A14" s="7">
        <f t="shared" si="4"/>
        <v>8</v>
      </c>
      <c r="B14" s="6" t="s">
        <v>38</v>
      </c>
      <c r="D14" s="6" t="s">
        <v>23</v>
      </c>
      <c r="E14" s="13"/>
      <c r="F14" s="13">
        <v>-0.94</v>
      </c>
      <c r="G14" s="13"/>
      <c r="H14" s="13">
        <v>-1.1399999999999999</v>
      </c>
    </row>
    <row r="15" spans="1:9">
      <c r="A15" s="7">
        <f t="shared" si="4"/>
        <v>9</v>
      </c>
      <c r="B15" s="6" t="s">
        <v>39</v>
      </c>
      <c r="D15" s="8" t="s">
        <v>24</v>
      </c>
      <c r="E15" s="14">
        <f>E13+E14</f>
        <v>7.7520406148344847</v>
      </c>
      <c r="F15" s="14">
        <f t="shared" ref="F15" si="7">F13+F14</f>
        <v>6.8120406148344852</v>
      </c>
      <c r="G15" s="14">
        <f>G13+G14</f>
        <v>8.0543537446181439</v>
      </c>
      <c r="H15" s="14">
        <f t="shared" ref="H15:I15" si="8">H13+H14</f>
        <v>6.9143537446181442</v>
      </c>
      <c r="I15" s="14">
        <f t="shared" si="8"/>
        <v>4.3362720220892594</v>
      </c>
    </row>
    <row r="16" spans="1:9">
      <c r="A16" s="7"/>
      <c r="G16" s="14"/>
      <c r="H16" s="14"/>
      <c r="I16" s="14"/>
    </row>
    <row r="17" spans="1:9">
      <c r="A17" s="7"/>
      <c r="C17" s="1" t="s">
        <v>54</v>
      </c>
      <c r="E17" s="25"/>
      <c r="F17" s="25"/>
      <c r="G17" s="25"/>
      <c r="H17" s="25"/>
      <c r="I17" s="25"/>
    </row>
    <row r="18" spans="1:9">
      <c r="A18" s="7"/>
      <c r="D18" s="2" t="s">
        <v>2</v>
      </c>
      <c r="E18" s="25"/>
      <c r="F18" s="25"/>
      <c r="G18" s="25"/>
      <c r="H18" s="25"/>
      <c r="I18" s="25"/>
    </row>
    <row r="19" spans="1:9">
      <c r="A19" s="7">
        <v>10</v>
      </c>
      <c r="B19" s="6" t="s">
        <v>48</v>
      </c>
      <c r="D19" s="6" t="s">
        <v>63</v>
      </c>
      <c r="E19" s="13">
        <v>4.04</v>
      </c>
      <c r="F19" s="13">
        <v>4.04</v>
      </c>
      <c r="G19" s="13">
        <v>4.76</v>
      </c>
      <c r="H19" s="13">
        <v>4.76</v>
      </c>
      <c r="I19" s="13">
        <v>2.2200000000000002</v>
      </c>
    </row>
    <row r="20" spans="1:9">
      <c r="A20" s="7">
        <f t="shared" ref="A20:A29" si="9">A19+1</f>
        <v>11</v>
      </c>
      <c r="B20" s="6" t="s">
        <v>48</v>
      </c>
      <c r="D20" s="6" t="s">
        <v>64</v>
      </c>
      <c r="E20" s="13">
        <v>14.62</v>
      </c>
      <c r="F20" s="13">
        <v>14.62</v>
      </c>
      <c r="G20" s="13">
        <v>15.56</v>
      </c>
      <c r="H20" s="13">
        <v>15.56</v>
      </c>
      <c r="I20" s="13">
        <v>13.96</v>
      </c>
    </row>
    <row r="21" spans="1:9">
      <c r="A21" s="7">
        <f t="shared" si="9"/>
        <v>12</v>
      </c>
      <c r="B21" s="6" t="s">
        <v>65</v>
      </c>
      <c r="D21" s="6" t="s">
        <v>23</v>
      </c>
      <c r="E21" s="13"/>
      <c r="F21" s="13">
        <v>-0.94</v>
      </c>
      <c r="G21" s="13"/>
      <c r="H21" s="13">
        <v>-1.1299999999999999</v>
      </c>
      <c r="I21" s="13"/>
    </row>
    <row r="22" spans="1:9">
      <c r="A22" s="7">
        <f t="shared" si="9"/>
        <v>13</v>
      </c>
      <c r="B22" s="6" t="s">
        <v>59</v>
      </c>
      <c r="D22" s="6" t="s">
        <v>55</v>
      </c>
      <c r="E22" s="13">
        <f t="shared" ref="E22:F22" si="10">-E15</f>
        <v>-7.7520406148344847</v>
      </c>
      <c r="F22" s="13">
        <f t="shared" si="10"/>
        <v>-6.8120406148344852</v>
      </c>
      <c r="G22" s="13">
        <f>-G15</f>
        <v>-8.0543537446181439</v>
      </c>
      <c r="H22" s="13">
        <f t="shared" ref="H22:I22" si="11">-H15</f>
        <v>-6.9143537446181442</v>
      </c>
      <c r="I22" s="13">
        <f t="shared" si="11"/>
        <v>-4.3362720220892594</v>
      </c>
    </row>
    <row r="23" spans="1:9">
      <c r="A23" s="7">
        <f t="shared" si="9"/>
        <v>14</v>
      </c>
      <c r="B23" s="6" t="s">
        <v>67</v>
      </c>
      <c r="D23" s="6" t="s">
        <v>25</v>
      </c>
      <c r="E23" s="13">
        <f>SUM(E19:E22)</f>
        <v>10.907959385165515</v>
      </c>
      <c r="F23" s="13">
        <f t="shared" ref="F23" si="12">SUM(F19:F22)</f>
        <v>10.907959385165514</v>
      </c>
      <c r="G23" s="13">
        <f>SUM(G19:G22)</f>
        <v>12.265646255381856</v>
      </c>
      <c r="H23" s="13">
        <f t="shared" ref="H23:I23" si="13">SUM(H19:H22)</f>
        <v>12.275646255381858</v>
      </c>
      <c r="I23" s="13">
        <f t="shared" si="13"/>
        <v>11.84372797791074</v>
      </c>
    </row>
    <row r="24" spans="1:9">
      <c r="A24" s="7">
        <f t="shared" si="9"/>
        <v>15</v>
      </c>
      <c r="B24" s="19" t="s">
        <v>44</v>
      </c>
      <c r="D24" s="6" t="s">
        <v>45</v>
      </c>
      <c r="E24" s="15">
        <f>(365-102-8)/12</f>
        <v>21.25</v>
      </c>
      <c r="F24" s="15">
        <f t="shared" ref="F24" si="14">(365-102-8)/12</f>
        <v>21.25</v>
      </c>
      <c r="G24" s="15">
        <f>(365-102-8)/12</f>
        <v>21.25</v>
      </c>
      <c r="H24" s="15">
        <f t="shared" ref="H24:I24" si="15">(365-102-8)/12</f>
        <v>21.25</v>
      </c>
      <c r="I24" s="15">
        <f t="shared" si="15"/>
        <v>21.25</v>
      </c>
    </row>
    <row r="25" spans="1:9">
      <c r="A25" s="7">
        <f t="shared" si="9"/>
        <v>16</v>
      </c>
      <c r="B25" s="6" t="s">
        <v>73</v>
      </c>
      <c r="D25" s="6" t="s">
        <v>26</v>
      </c>
      <c r="E25" s="13">
        <f>E23/E24</f>
        <v>0.5133157357724949</v>
      </c>
      <c r="F25" s="13">
        <f>F23/F24</f>
        <v>0.51331573577249479</v>
      </c>
      <c r="G25" s="13">
        <f>G23/G24</f>
        <v>0.57720688260620501</v>
      </c>
      <c r="H25" s="13">
        <f>H23/H24</f>
        <v>0.57767747084149923</v>
      </c>
      <c r="I25" s="13">
        <f>I23/I24</f>
        <v>0.55735190484285835</v>
      </c>
    </row>
    <row r="26" spans="1:9">
      <c r="A26" s="7">
        <f t="shared" si="9"/>
        <v>17</v>
      </c>
      <c r="B26" s="6" t="s">
        <v>40</v>
      </c>
      <c r="D26" s="6" t="s">
        <v>29</v>
      </c>
      <c r="E26" s="16">
        <v>0.8</v>
      </c>
      <c r="F26" s="16">
        <v>0.8</v>
      </c>
      <c r="G26" s="16">
        <v>0.8</v>
      </c>
      <c r="H26" s="16">
        <v>0.8</v>
      </c>
      <c r="I26" s="16">
        <v>0.85</v>
      </c>
    </row>
    <row r="27" spans="1:9">
      <c r="A27" s="7">
        <f t="shared" si="9"/>
        <v>18</v>
      </c>
      <c r="B27" s="6" t="s">
        <v>71</v>
      </c>
      <c r="D27" s="6" t="s">
        <v>28</v>
      </c>
      <c r="E27" s="13">
        <f>E25/E26</f>
        <v>0.64164466971561862</v>
      </c>
      <c r="F27" s="13">
        <f t="shared" ref="F27" si="16">F25/F26</f>
        <v>0.6416446697156184</v>
      </c>
      <c r="G27" s="13">
        <f>G25/G26</f>
        <v>0.72150860325775623</v>
      </c>
      <c r="H27" s="13">
        <f t="shared" ref="H27:I27" si="17">H25/H26</f>
        <v>0.72209683855187401</v>
      </c>
      <c r="I27" s="13">
        <f t="shared" si="17"/>
        <v>0.65570812334453921</v>
      </c>
    </row>
    <row r="28" spans="1:9">
      <c r="A28" s="7">
        <f t="shared" si="9"/>
        <v>19</v>
      </c>
      <c r="B28" s="20" t="s">
        <v>41</v>
      </c>
      <c r="D28" s="6" t="s">
        <v>27</v>
      </c>
      <c r="E28" s="13"/>
      <c r="F28" s="22">
        <v>0.97521479301763747</v>
      </c>
      <c r="G28" s="13"/>
      <c r="H28" s="22">
        <v>0.97521479301763747</v>
      </c>
    </row>
    <row r="29" spans="1:9">
      <c r="A29" s="7">
        <f t="shared" si="9"/>
        <v>20</v>
      </c>
      <c r="B29" s="6" t="s">
        <v>66</v>
      </c>
      <c r="D29" s="8" t="s">
        <v>56</v>
      </c>
      <c r="E29" s="17">
        <f>E27</f>
        <v>0.64164466971561862</v>
      </c>
      <c r="F29" s="17">
        <f>F27*F28</f>
        <v>0.62574137376758721</v>
      </c>
      <c r="G29" s="17">
        <f>G27</f>
        <v>0.72150860325775623</v>
      </c>
      <c r="H29" s="17">
        <f>H27*H28</f>
        <v>0.70419951894705624</v>
      </c>
      <c r="I29" s="17">
        <f>I27</f>
        <v>0.65570812334453921</v>
      </c>
    </row>
    <row r="30" spans="1:9">
      <c r="A30" s="7"/>
    </row>
    <row r="31" spans="1:9">
      <c r="A31" s="7"/>
      <c r="D31" s="2" t="s">
        <v>3</v>
      </c>
      <c r="E31" s="25"/>
      <c r="F31" s="25"/>
      <c r="G31" s="25"/>
      <c r="H31" s="25"/>
      <c r="I31" s="25"/>
    </row>
    <row r="32" spans="1:9">
      <c r="A32" s="7">
        <v>21</v>
      </c>
      <c r="B32" s="6" t="s">
        <v>48</v>
      </c>
      <c r="D32" s="6" t="s">
        <v>63</v>
      </c>
      <c r="E32" s="13">
        <v>4.04</v>
      </c>
      <c r="F32" s="13">
        <v>4.04</v>
      </c>
      <c r="G32" s="13">
        <v>4.76</v>
      </c>
      <c r="H32" s="13">
        <v>4.76</v>
      </c>
      <c r="I32" s="13">
        <v>2.2200000000000002</v>
      </c>
    </row>
    <row r="33" spans="1:9">
      <c r="A33" s="7">
        <f t="shared" ref="A33:A42" si="18">A32+1</f>
        <v>22</v>
      </c>
      <c r="B33" s="6" t="s">
        <v>48</v>
      </c>
      <c r="D33" s="6" t="s">
        <v>64</v>
      </c>
      <c r="E33" s="13">
        <v>10.91</v>
      </c>
      <c r="F33" s="13">
        <v>10.91</v>
      </c>
      <c r="G33" s="13">
        <v>11.19</v>
      </c>
      <c r="H33" s="13">
        <v>11.19</v>
      </c>
      <c r="I33" s="13">
        <v>9.4700000000000006</v>
      </c>
    </row>
    <row r="34" spans="1:9">
      <c r="A34" s="7">
        <f t="shared" si="18"/>
        <v>23</v>
      </c>
      <c r="B34" s="6" t="s">
        <v>65</v>
      </c>
      <c r="D34" s="6" t="s">
        <v>23</v>
      </c>
      <c r="E34" s="13"/>
      <c r="F34" s="13">
        <v>-0.94</v>
      </c>
      <c r="G34" s="13"/>
      <c r="H34" s="13">
        <v>-1.1299999999999999</v>
      </c>
      <c r="I34" s="13"/>
    </row>
    <row r="35" spans="1:9">
      <c r="A35" s="7">
        <f t="shared" si="18"/>
        <v>24</v>
      </c>
      <c r="B35" s="6" t="s">
        <v>59</v>
      </c>
      <c r="D35" s="6" t="s">
        <v>55</v>
      </c>
      <c r="E35" s="13">
        <f t="shared" ref="E35:F35" si="19">-E15</f>
        <v>-7.7520406148344847</v>
      </c>
      <c r="F35" s="13">
        <f t="shared" si="19"/>
        <v>-6.8120406148344852</v>
      </c>
      <c r="G35" s="13">
        <f>-G15</f>
        <v>-8.0543537446181439</v>
      </c>
      <c r="H35" s="13">
        <f t="shared" ref="H35:I35" si="20">-H15</f>
        <v>-6.9143537446181442</v>
      </c>
      <c r="I35" s="13">
        <f t="shared" si="20"/>
        <v>-4.3362720220892594</v>
      </c>
    </row>
    <row r="36" spans="1:9">
      <c r="A36" s="7">
        <f t="shared" si="18"/>
        <v>25</v>
      </c>
      <c r="B36" s="6" t="s">
        <v>68</v>
      </c>
      <c r="D36" s="6" t="s">
        <v>25</v>
      </c>
      <c r="E36" s="13">
        <f>SUM(E32:E35)</f>
        <v>7.1979593851655146</v>
      </c>
      <c r="F36" s="13">
        <f t="shared" ref="F36" si="21">SUM(F32:F35)</f>
        <v>7.1979593851655146</v>
      </c>
      <c r="G36" s="13">
        <f>SUM(G32:G35)</f>
        <v>7.8956462553818554</v>
      </c>
      <c r="H36" s="13">
        <f t="shared" ref="H36:I36" si="22">SUM(H32:H35)</f>
        <v>7.9056462553818561</v>
      </c>
      <c r="I36" s="13">
        <f t="shared" si="22"/>
        <v>7.3537279779107418</v>
      </c>
    </row>
    <row r="37" spans="1:9">
      <c r="A37" s="7">
        <f t="shared" si="18"/>
        <v>26</v>
      </c>
      <c r="B37" s="19" t="s">
        <v>44</v>
      </c>
      <c r="D37" s="6" t="s">
        <v>45</v>
      </c>
      <c r="E37" s="15">
        <f>(365-102-8)/12</f>
        <v>21.25</v>
      </c>
      <c r="F37" s="15">
        <f t="shared" ref="F37" si="23">(365-102-8)/12</f>
        <v>21.25</v>
      </c>
      <c r="G37" s="15">
        <f>(365-102-8)/12</f>
        <v>21.25</v>
      </c>
      <c r="H37" s="15">
        <f t="shared" ref="H37:I37" si="24">(365-102-8)/12</f>
        <v>21.25</v>
      </c>
      <c r="I37" s="15">
        <f t="shared" si="24"/>
        <v>21.25</v>
      </c>
    </row>
    <row r="38" spans="1:9">
      <c r="A38" s="7">
        <f t="shared" si="18"/>
        <v>27</v>
      </c>
      <c r="B38" s="6" t="s">
        <v>69</v>
      </c>
      <c r="D38" s="6" t="s">
        <v>26</v>
      </c>
      <c r="E38" s="13">
        <f>E36/E37</f>
        <v>0.33872750047837713</v>
      </c>
      <c r="F38" s="13">
        <f>F36/F37</f>
        <v>0.33872750047837713</v>
      </c>
      <c r="G38" s="13">
        <f>G36/G37</f>
        <v>0.37155982378267555</v>
      </c>
      <c r="H38" s="13">
        <f>H36/H37</f>
        <v>0.37203041201796971</v>
      </c>
      <c r="I38" s="13">
        <f>I36/I37</f>
        <v>0.3460577871957996</v>
      </c>
    </row>
    <row r="39" spans="1:9">
      <c r="A39" s="7">
        <f t="shared" si="18"/>
        <v>28</v>
      </c>
      <c r="B39" s="6" t="s">
        <v>40</v>
      </c>
      <c r="D39" s="6" t="s">
        <v>29</v>
      </c>
      <c r="E39" s="16">
        <v>0.8</v>
      </c>
      <c r="F39" s="16">
        <v>0.8</v>
      </c>
      <c r="G39" s="16">
        <v>0.8</v>
      </c>
      <c r="H39" s="16">
        <v>0.8</v>
      </c>
      <c r="I39" s="16">
        <v>0.85</v>
      </c>
    </row>
    <row r="40" spans="1:9">
      <c r="A40" s="7">
        <f t="shared" si="18"/>
        <v>29</v>
      </c>
      <c r="B40" s="6" t="s">
        <v>70</v>
      </c>
      <c r="D40" s="6" t="s">
        <v>28</v>
      </c>
      <c r="E40" s="13">
        <f>E38/E39</f>
        <v>0.42340937559797137</v>
      </c>
      <c r="F40" s="13">
        <f t="shared" ref="F40" si="25">F38/F39</f>
        <v>0.42340937559797137</v>
      </c>
      <c r="G40" s="13">
        <f>G38/G39</f>
        <v>0.46444977972834439</v>
      </c>
      <c r="H40" s="13">
        <f t="shared" ref="H40:I40" si="26">H38/H39</f>
        <v>0.46503801502246211</v>
      </c>
      <c r="I40" s="13">
        <f t="shared" si="26"/>
        <v>0.40712680846564658</v>
      </c>
    </row>
    <row r="41" spans="1:9">
      <c r="A41" s="7">
        <f t="shared" si="18"/>
        <v>30</v>
      </c>
      <c r="B41" s="20" t="s">
        <v>41</v>
      </c>
      <c r="D41" s="6" t="s">
        <v>27</v>
      </c>
      <c r="E41" s="13"/>
      <c r="F41" s="22">
        <v>0.97521479301763747</v>
      </c>
      <c r="G41" s="13"/>
      <c r="H41" s="22">
        <v>0.97521479301763747</v>
      </c>
    </row>
    <row r="42" spans="1:9">
      <c r="A42" s="7">
        <f t="shared" si="18"/>
        <v>31</v>
      </c>
      <c r="B42" s="6" t="s">
        <v>72</v>
      </c>
      <c r="D42" s="8" t="s">
        <v>56</v>
      </c>
      <c r="E42" s="17">
        <f>E40</f>
        <v>0.42340937559797137</v>
      </c>
      <c r="F42" s="17">
        <f>F40*F41</f>
        <v>0.4129150865855028</v>
      </c>
      <c r="G42" s="17">
        <f>G40</f>
        <v>0.46444977972834439</v>
      </c>
      <c r="H42" s="17">
        <f>H40*H41</f>
        <v>0.45351195156546337</v>
      </c>
      <c r="I42" s="17">
        <f>I40</f>
        <v>0.40712680846564658</v>
      </c>
    </row>
    <row r="43" spans="1:9">
      <c r="A43" s="7"/>
    </row>
    <row r="44" spans="1:9">
      <c r="A44" s="7"/>
    </row>
    <row r="45" spans="1:9">
      <c r="A45" s="7"/>
    </row>
    <row r="46" spans="1:9">
      <c r="A46" s="7"/>
    </row>
    <row r="47" spans="1:9">
      <c r="A47" s="7"/>
    </row>
    <row r="48" spans="1:9">
      <c r="A48" s="7"/>
    </row>
    <row r="49" spans="1:1">
      <c r="A49" s="7"/>
    </row>
    <row r="50" spans="1:1">
      <c r="A50" s="7"/>
    </row>
  </sheetData>
  <mergeCells count="3">
    <mergeCell ref="A1:I1"/>
    <mergeCell ref="A2:I2"/>
    <mergeCell ref="E4:I4"/>
  </mergeCells>
  <pageMargins left="0.7" right="0.7" top="0.75" bottom="0.75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RMP Exhibit__(DLT-1R) page 1</vt:lpstr>
      <vt:lpstr>RMP Exhibit__(DLT-1R) page 2</vt:lpstr>
      <vt:lpstr>RMP Exhibit__(DLT-1R) page 3</vt:lpstr>
      <vt:lpstr>RMP Exhibit__(DLT-1R) page 4</vt:lpstr>
      <vt:lpstr>Sheet1</vt:lpstr>
      <vt:lpstr>'RMP Exhibit__(DLT-1R) page 1'!Print_Area</vt:lpstr>
      <vt:lpstr>'RMP Exhibit__(DLT-1R) page 3'!Print_Area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p74933</dc:creator>
  <cp:lastModifiedBy>mpaschal</cp:lastModifiedBy>
  <cp:lastPrinted>2014-10-09T18:47:19Z</cp:lastPrinted>
  <dcterms:created xsi:type="dcterms:W3CDTF">2007-10-15T20:06:36Z</dcterms:created>
  <dcterms:modified xsi:type="dcterms:W3CDTF">2014-10-09T23:00:02Z</dcterms:modified>
</cp:coreProperties>
</file>