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filterPrivacy="1" codeName="ThisWorkbook" defaultThemeVersion="124226"/>
  <bookViews>
    <workbookView xWindow="-15" yWindow="225" windowWidth="19200" windowHeight="10215" tabRatio="842"/>
  </bookViews>
  <sheets>
    <sheet name="Table 1.2" sheetId="36" r:id="rId1"/>
  </sheets>
  <externalReferences>
    <externalReference r:id="rId2"/>
    <externalReference r:id="rId3"/>
  </externalReferences>
  <definedNames>
    <definedName name="CapBalReport">[1]Main!$B$19</definedName>
    <definedName name="CapBalRptTab">[1]Main!$I$19</definedName>
    <definedName name="ContractBalRpt">[1]Main!$B$22</definedName>
    <definedName name="ContractRptTab">[1]Main!$I$22</definedName>
    <definedName name="DataPath">[1]Main!$B$13</definedName>
    <definedName name="EastTAList">'[1]Transmission Areas'!$A$5:$C$50</definedName>
    <definedName name="LR_Folder">[1]Main!$B$10</definedName>
    <definedName name="OutputLocation">[1]Main!$T$5</definedName>
    <definedName name="Prev_LR_Folder">[1]Main!$B$42</definedName>
    <definedName name="Prev_LR_Name">[1]Main!$B$39</definedName>
    <definedName name="Prev_LR_Tab">[1]Main!$B$45</definedName>
    <definedName name="ProcessList">[1]Main!$O$5:$Q$32</definedName>
    <definedName name="Rpt_Portfolio_LR">'[2]Portfolio LR'!$C$2:$W$88</definedName>
    <definedName name="StatCapRptTab">[1]Main!$I$16</definedName>
    <definedName name="StationCapReport">[1]Main!$B$16</definedName>
    <definedName name="StudyName">[1]Main!$S$5</definedName>
    <definedName name="Target_Margin">[1]Main!$F$25</definedName>
    <definedName name="tbl_LRData">[1]CapacityBalance!$A$2:$Q$1222</definedName>
    <definedName name="WestTAList">'[1]Transmission Areas'!$E$5:$G$50</definedName>
  </definedNames>
  <calcPr calcId="152511"/>
</workbook>
</file>

<file path=xl/calcChain.xml><?xml version="1.0" encoding="utf-8"?>
<calcChain xmlns="http://schemas.openxmlformats.org/spreadsheetml/2006/main">
  <c r="C64" i="36" l="1"/>
  <c r="C120" i="36" s="1"/>
  <c r="K64" i="36"/>
  <c r="K120" i="36" s="1"/>
  <c r="G64" i="36"/>
  <c r="G120" i="36" s="1"/>
  <c r="J64" i="36"/>
  <c r="J120" i="36" s="1"/>
  <c r="F64" i="36"/>
  <c r="F120" i="36" s="1"/>
  <c r="I64" i="36"/>
  <c r="I120" i="36" s="1"/>
  <c r="E64" i="36"/>
  <c r="E120" i="36" s="1"/>
  <c r="L64" i="36"/>
  <c r="L120" i="36" s="1"/>
  <c r="H64" i="36"/>
  <c r="H120" i="36" s="1"/>
  <c r="D64" i="36"/>
  <c r="D120" i="36" s="1"/>
  <c r="C81" i="36" l="1"/>
  <c r="C96" i="36"/>
  <c r="C82" i="36"/>
  <c r="C99" i="36"/>
  <c r="C74" i="36"/>
  <c r="D81" i="36"/>
  <c r="D74" i="36"/>
  <c r="C69" i="36"/>
  <c r="C70" i="36"/>
  <c r="C75" i="36"/>
  <c r="D5" i="36"/>
  <c r="C67" i="36"/>
  <c r="C118" i="36" s="1"/>
  <c r="C71" i="36"/>
  <c r="D96" i="36" l="1"/>
  <c r="D82" i="36"/>
  <c r="D99" i="36"/>
  <c r="E81" i="36"/>
  <c r="E74" i="36"/>
  <c r="D69" i="36"/>
  <c r="D75" i="36"/>
  <c r="D70" i="36"/>
  <c r="C72" i="36"/>
  <c r="D67" i="36"/>
  <c r="D118" i="36" s="1"/>
  <c r="E5" i="36"/>
  <c r="D71" i="36"/>
  <c r="D68" i="36"/>
  <c r="C68" i="36"/>
  <c r="D72" i="36"/>
  <c r="E96" i="36" l="1"/>
  <c r="E82" i="36"/>
  <c r="E99" i="36"/>
  <c r="F74" i="36"/>
  <c r="E75" i="36"/>
  <c r="E69" i="36"/>
  <c r="E71" i="36"/>
  <c r="E68" i="36"/>
  <c r="E72" i="36"/>
  <c r="E67" i="36"/>
  <c r="E118" i="36" s="1"/>
  <c r="F5" i="36"/>
  <c r="E70" i="36"/>
  <c r="F96" i="36" l="1"/>
  <c r="F82" i="36"/>
  <c r="F99" i="36"/>
  <c r="F81" i="36"/>
  <c r="G81" i="36"/>
  <c r="G74" i="36"/>
  <c r="F75" i="36"/>
  <c r="F70" i="36"/>
  <c r="F72" i="36"/>
  <c r="F67" i="36"/>
  <c r="F118" i="36" s="1"/>
  <c r="G5" i="36"/>
  <c r="F69" i="36"/>
  <c r="F71" i="36"/>
  <c r="F68" i="36"/>
  <c r="G96" i="36" l="1"/>
  <c r="G82" i="36"/>
  <c r="G99" i="36"/>
  <c r="G72" i="36"/>
  <c r="G70" i="36"/>
  <c r="G75" i="36"/>
  <c r="G68" i="36"/>
  <c r="G67" i="36"/>
  <c r="G118" i="36" s="1"/>
  <c r="H5" i="36"/>
  <c r="G69" i="36"/>
  <c r="G71" i="36"/>
  <c r="H74" i="36" l="1"/>
  <c r="H99" i="36"/>
  <c r="H96" i="36"/>
  <c r="H82" i="36"/>
  <c r="H81" i="36"/>
  <c r="I74" i="36"/>
  <c r="H69" i="36"/>
  <c r="H70" i="36"/>
  <c r="H72" i="36"/>
  <c r="H68" i="36"/>
  <c r="H75" i="36"/>
  <c r="H67" i="36"/>
  <c r="H118" i="36" s="1"/>
  <c r="I5" i="36"/>
  <c r="H71" i="36"/>
  <c r="I82" i="36" l="1"/>
  <c r="I99" i="36"/>
  <c r="I96" i="36"/>
  <c r="I81" i="36"/>
  <c r="J81" i="36"/>
  <c r="I71" i="36"/>
  <c r="I69" i="36"/>
  <c r="I70" i="36"/>
  <c r="I72" i="36"/>
  <c r="I68" i="36"/>
  <c r="I67" i="36"/>
  <c r="I118" i="36" s="1"/>
  <c r="J5" i="36"/>
  <c r="I75" i="36"/>
  <c r="J96" i="36" l="1"/>
  <c r="J82" i="36"/>
  <c r="J99" i="36"/>
  <c r="J74" i="36"/>
  <c r="K81" i="36"/>
  <c r="J69" i="36"/>
  <c r="J71" i="36"/>
  <c r="J70" i="36"/>
  <c r="J72" i="36"/>
  <c r="J68" i="36"/>
  <c r="J75" i="36"/>
  <c r="K5" i="36"/>
  <c r="J67" i="36"/>
  <c r="J118" i="36" s="1"/>
  <c r="K74" i="36" l="1"/>
  <c r="K96" i="36"/>
  <c r="K82" i="36"/>
  <c r="K99" i="36"/>
  <c r="L81" i="36"/>
  <c r="L74" i="36"/>
  <c r="K72" i="36"/>
  <c r="K70" i="36"/>
  <c r="K69" i="36"/>
  <c r="K68" i="36"/>
  <c r="K71" i="36"/>
  <c r="K75" i="36"/>
  <c r="K67" i="36"/>
  <c r="K118" i="36" s="1"/>
  <c r="L5" i="36"/>
  <c r="L96" i="36" l="1"/>
  <c r="L82" i="36"/>
  <c r="L99" i="36"/>
  <c r="L68" i="36"/>
  <c r="L69" i="36"/>
  <c r="L70" i="36"/>
  <c r="L72" i="36"/>
  <c r="L67" i="36"/>
  <c r="L118" i="36" s="1"/>
  <c r="L75" i="36"/>
  <c r="L71" i="36"/>
  <c r="D73" i="36" l="1"/>
  <c r="G73" i="36"/>
  <c r="G98" i="36"/>
  <c r="F73" i="36"/>
  <c r="F98" i="36"/>
  <c r="D98" i="36" l="1"/>
  <c r="C98" i="36"/>
  <c r="H73" i="36"/>
  <c r="E73" i="36"/>
  <c r="E98" i="36"/>
  <c r="C73" i="36" l="1"/>
  <c r="H98" i="36"/>
  <c r="I73" i="36" l="1"/>
  <c r="I98" i="36"/>
  <c r="J73" i="36" l="1"/>
  <c r="J98" i="36"/>
  <c r="L73" i="36" l="1"/>
  <c r="K73" i="36"/>
  <c r="K98" i="36"/>
  <c r="L98" i="36" l="1"/>
  <c r="H49" i="36" l="1"/>
  <c r="F49" i="36" l="1"/>
  <c r="G49" i="36"/>
  <c r="H52" i="36"/>
  <c r="H54" i="36" s="1"/>
  <c r="C49" i="36"/>
  <c r="K49" i="36"/>
  <c r="F52" i="36" l="1"/>
  <c r="F54" i="36" s="1"/>
  <c r="G52" i="36"/>
  <c r="G54" i="36" s="1"/>
  <c r="L49" i="36"/>
  <c r="J49" i="36"/>
  <c r="E49" i="36"/>
  <c r="I49" i="36"/>
  <c r="D49" i="36"/>
  <c r="K52" i="36"/>
  <c r="K54" i="36" s="1"/>
  <c r="C52" i="36"/>
  <c r="C54" i="36" s="1"/>
  <c r="D52" i="36" l="1"/>
  <c r="D54" i="36" s="1"/>
  <c r="J52" i="36"/>
  <c r="J54" i="36" s="1"/>
  <c r="I52" i="36"/>
  <c r="I54" i="36" s="1"/>
  <c r="L52" i="36"/>
  <c r="L54" i="36" s="1"/>
  <c r="E52" i="36"/>
  <c r="E54" i="36" s="1"/>
  <c r="C108" i="36"/>
  <c r="J23" i="36" l="1"/>
  <c r="J97" i="36"/>
  <c r="D23" i="36"/>
  <c r="D97" i="36"/>
  <c r="H23" i="36"/>
  <c r="H97" i="36"/>
  <c r="E23" i="36"/>
  <c r="E97" i="36"/>
  <c r="E80" i="36"/>
  <c r="E83" i="36" s="1"/>
  <c r="E15" i="36"/>
  <c r="E17" i="36" s="1"/>
  <c r="I15" i="36"/>
  <c r="I17" i="36" s="1"/>
  <c r="F15" i="36"/>
  <c r="F17" i="36" s="1"/>
  <c r="C15" i="36"/>
  <c r="C17" i="36" s="1"/>
  <c r="J80" i="36"/>
  <c r="J83" i="36" s="1"/>
  <c r="D80" i="36"/>
  <c r="D83" i="36" s="1"/>
  <c r="H80" i="36"/>
  <c r="H83" i="36" s="1"/>
  <c r="H15" i="36"/>
  <c r="H17" i="36" s="1"/>
  <c r="J15" i="36"/>
  <c r="J17" i="36" s="1"/>
  <c r="L15" i="36"/>
  <c r="L17" i="36" s="1"/>
  <c r="D15" i="36"/>
  <c r="D17" i="36" s="1"/>
  <c r="G15" i="36"/>
  <c r="G17" i="36" s="1"/>
  <c r="K15" i="36"/>
  <c r="K17" i="36" s="1"/>
  <c r="C23" i="36"/>
  <c r="K23" i="36" l="1"/>
  <c r="K97" i="36"/>
  <c r="K95" i="36" s="1"/>
  <c r="E95" i="36"/>
  <c r="D95" i="36"/>
  <c r="J95" i="36"/>
  <c r="L23" i="36"/>
  <c r="L97" i="36"/>
  <c r="F23" i="36"/>
  <c r="F97" i="36"/>
  <c r="I23" i="36"/>
  <c r="I97" i="36"/>
  <c r="H95" i="36"/>
  <c r="G23" i="36"/>
  <c r="G97" i="36"/>
  <c r="G95" i="36" s="1"/>
  <c r="H60" i="36"/>
  <c r="H123" i="36" s="1"/>
  <c r="J60" i="36"/>
  <c r="J123" i="36" s="1"/>
  <c r="F80" i="36"/>
  <c r="F83" i="36" s="1"/>
  <c r="L80" i="36"/>
  <c r="L83" i="36" s="1"/>
  <c r="G80" i="36"/>
  <c r="G83" i="36" s="1"/>
  <c r="E60" i="36"/>
  <c r="E123" i="36" s="1"/>
  <c r="I80" i="36"/>
  <c r="I83" i="36" s="1"/>
  <c r="K80" i="36"/>
  <c r="K83" i="36" s="1"/>
  <c r="C80" i="36"/>
  <c r="C83" i="36" s="1"/>
  <c r="C97" i="36"/>
  <c r="D60" i="36"/>
  <c r="D123" i="36" s="1"/>
  <c r="L95" i="36" l="1"/>
  <c r="I95" i="36"/>
  <c r="F95" i="36"/>
  <c r="D85" i="36"/>
  <c r="D87" i="36" s="1"/>
  <c r="D26" i="36"/>
  <c r="C60" i="36"/>
  <c r="C123" i="36" s="1"/>
  <c r="G60" i="36"/>
  <c r="G123" i="36" s="1"/>
  <c r="C95" i="36"/>
  <c r="K60" i="36"/>
  <c r="K123" i="36" s="1"/>
  <c r="E85" i="36"/>
  <c r="E87" i="36" s="1"/>
  <c r="E26" i="36"/>
  <c r="L60" i="36"/>
  <c r="L123" i="36" s="1"/>
  <c r="F60" i="36"/>
  <c r="F123" i="36" s="1"/>
  <c r="J85" i="36"/>
  <c r="J87" i="36" s="1"/>
  <c r="J26" i="36"/>
  <c r="H26" i="36"/>
  <c r="H85" i="36"/>
  <c r="H87" i="36" s="1"/>
  <c r="I60" i="36"/>
  <c r="I123" i="36" s="1"/>
  <c r="E61" i="36" l="1"/>
  <c r="E28" i="36"/>
  <c r="G85" i="36"/>
  <c r="G87" i="36" s="1"/>
  <c r="G26" i="36"/>
  <c r="I85" i="36"/>
  <c r="I87" i="36" s="1"/>
  <c r="I26" i="36"/>
  <c r="J61" i="36"/>
  <c r="J28" i="36"/>
  <c r="K26" i="36"/>
  <c r="K85" i="36"/>
  <c r="K87" i="36" s="1"/>
  <c r="C85" i="36"/>
  <c r="C87" i="36" s="1"/>
  <c r="C26" i="36"/>
  <c r="H61" i="36"/>
  <c r="H28" i="36"/>
  <c r="F26" i="36"/>
  <c r="F85" i="36"/>
  <c r="F87" i="36" s="1"/>
  <c r="L85" i="36"/>
  <c r="L87" i="36" s="1"/>
  <c r="L26" i="36"/>
  <c r="D61" i="36"/>
  <c r="D28" i="36"/>
  <c r="E62" i="36" l="1"/>
  <c r="E125" i="36" s="1"/>
  <c r="E124" i="36" s="1"/>
  <c r="D62" i="36"/>
  <c r="D125" i="36" s="1"/>
  <c r="D124" i="36" s="1"/>
  <c r="H62" i="36"/>
  <c r="H125" i="36" s="1"/>
  <c r="H124" i="36" s="1"/>
  <c r="J62" i="36"/>
  <c r="J125" i="36" s="1"/>
  <c r="J124" i="36" s="1"/>
  <c r="D29" i="36"/>
  <c r="H29" i="36"/>
  <c r="J29" i="36"/>
  <c r="E29" i="36"/>
  <c r="F61" i="36"/>
  <c r="F28" i="36"/>
  <c r="G61" i="36"/>
  <c r="G28" i="36"/>
  <c r="L61" i="36"/>
  <c r="L28" i="36"/>
  <c r="I61" i="36"/>
  <c r="I28" i="36"/>
  <c r="K61" i="36"/>
  <c r="K28" i="36"/>
  <c r="C61" i="36"/>
  <c r="C28" i="36"/>
  <c r="C62" i="36" l="1"/>
  <c r="C125" i="36" s="1"/>
  <c r="C124" i="36" s="1"/>
  <c r="I62" i="36"/>
  <c r="I125" i="36" s="1"/>
  <c r="I124" i="36" s="1"/>
  <c r="L62" i="36"/>
  <c r="L125" i="36" s="1"/>
  <c r="L124" i="36" s="1"/>
  <c r="G62" i="36"/>
  <c r="G125" i="36" s="1"/>
  <c r="G124" i="36" s="1"/>
  <c r="F62" i="36"/>
  <c r="F125" i="36" s="1"/>
  <c r="F124" i="36" s="1"/>
  <c r="K62" i="36"/>
  <c r="K125" i="36" s="1"/>
  <c r="K124" i="36" s="1"/>
  <c r="C29" i="36"/>
  <c r="I29" i="36"/>
  <c r="L29" i="36"/>
  <c r="G29" i="36"/>
  <c r="F29" i="36"/>
  <c r="K29" i="36"/>
  <c r="K110" i="36" l="1"/>
  <c r="K111" i="36"/>
  <c r="F110" i="36"/>
  <c r="G110" i="36"/>
  <c r="G111" i="36"/>
  <c r="H111" i="36"/>
  <c r="I111" i="36"/>
  <c r="L110" i="36"/>
  <c r="D110" i="36"/>
  <c r="E110" i="36"/>
  <c r="F111" i="36"/>
  <c r="H110" i="36"/>
  <c r="I110" i="36"/>
  <c r="J111" i="36"/>
  <c r="D111" i="36"/>
  <c r="L111" i="36"/>
  <c r="E111" i="36"/>
  <c r="J110" i="36"/>
  <c r="C111" i="36"/>
  <c r="E108" i="36" l="1"/>
  <c r="E107" i="36" s="1"/>
  <c r="G108" i="36"/>
  <c r="G107" i="36" s="1"/>
  <c r="J108" i="36"/>
  <c r="J107" i="36" s="1"/>
  <c r="L108" i="36"/>
  <c r="L107" i="36" s="1"/>
  <c r="D108" i="36"/>
  <c r="D107" i="36" s="1"/>
  <c r="L109" i="36"/>
  <c r="G109" i="36"/>
  <c r="D109" i="36"/>
  <c r="E109" i="36"/>
  <c r="J109" i="36"/>
  <c r="H109" i="36"/>
  <c r="F109" i="36"/>
  <c r="H108" i="36"/>
  <c r="H107" i="36" s="1"/>
  <c r="I109" i="36"/>
  <c r="K109" i="36"/>
  <c r="I108" i="36"/>
  <c r="I107" i="36" s="1"/>
  <c r="K108" i="36"/>
  <c r="K107" i="36" s="1"/>
  <c r="F41" i="36"/>
  <c r="F43" i="36" s="1"/>
  <c r="D41" i="36"/>
  <c r="D43" i="36" s="1"/>
  <c r="C109" i="36"/>
  <c r="C110" i="36"/>
  <c r="C107" i="36" s="1"/>
  <c r="I41" i="36"/>
  <c r="I43" i="36" s="1"/>
  <c r="E41" i="36"/>
  <c r="E43" i="36" s="1"/>
  <c r="H41" i="36"/>
  <c r="H43" i="36" s="1"/>
  <c r="G41" i="36"/>
  <c r="G43" i="36" s="1"/>
  <c r="J41" i="36"/>
  <c r="J43" i="36" s="1"/>
  <c r="L41" i="36"/>
  <c r="L43" i="36" s="1"/>
  <c r="K41" i="36"/>
  <c r="K43" i="36" s="1"/>
  <c r="C41" i="36"/>
  <c r="C43" i="36" s="1"/>
  <c r="I101" i="36" l="1"/>
  <c r="D101" i="36"/>
  <c r="G101" i="36"/>
  <c r="E101" i="36"/>
  <c r="J101" i="36"/>
  <c r="L101" i="36"/>
  <c r="K101" i="36"/>
  <c r="F108" i="36"/>
  <c r="F107" i="36" s="1"/>
  <c r="F101" i="36"/>
  <c r="H101" i="36"/>
  <c r="C101" i="36"/>
  <c r="K55" i="36"/>
  <c r="K59" i="36"/>
  <c r="K119" i="36" s="1"/>
  <c r="K121" i="36" s="1"/>
  <c r="K127" i="36" s="1"/>
  <c r="E55" i="36"/>
  <c r="E59" i="36"/>
  <c r="E119" i="36" s="1"/>
  <c r="E121" i="36" s="1"/>
  <c r="E127" i="36" s="1"/>
  <c r="F55" i="36"/>
  <c r="F59" i="36"/>
  <c r="F119" i="36" s="1"/>
  <c r="F121" i="36" s="1"/>
  <c r="F127" i="36" s="1"/>
  <c r="J55" i="36"/>
  <c r="J59" i="36"/>
  <c r="J119" i="36" s="1"/>
  <c r="J121" i="36" s="1"/>
  <c r="J127" i="36" s="1"/>
  <c r="H55" i="36"/>
  <c r="H59" i="36"/>
  <c r="H119" i="36" s="1"/>
  <c r="H121" i="36" s="1"/>
  <c r="H127" i="36" s="1"/>
  <c r="G55" i="36"/>
  <c r="G59" i="36"/>
  <c r="G119" i="36" s="1"/>
  <c r="G121" i="36" s="1"/>
  <c r="G127" i="36" s="1"/>
  <c r="C55" i="36"/>
  <c r="C59" i="36"/>
  <c r="C119" i="36" s="1"/>
  <c r="C121" i="36" s="1"/>
  <c r="L55" i="36"/>
  <c r="L59" i="36"/>
  <c r="L119" i="36" s="1"/>
  <c r="L121" i="36" s="1"/>
  <c r="L127" i="36" s="1"/>
  <c r="I55" i="36"/>
  <c r="I59" i="36"/>
  <c r="I119" i="36" s="1"/>
  <c r="I121" i="36" s="1"/>
  <c r="I127" i="36" s="1"/>
  <c r="D55" i="36"/>
  <c r="D59" i="36"/>
  <c r="D119" i="36" s="1"/>
  <c r="D121" i="36" s="1"/>
  <c r="D127" i="36" s="1"/>
  <c r="C128" i="36" l="1"/>
  <c r="C127" i="36"/>
  <c r="D128" i="36"/>
  <c r="I128" i="36"/>
  <c r="L128" i="36"/>
  <c r="H128" i="36"/>
  <c r="F128" i="36"/>
  <c r="E128" i="36"/>
  <c r="G128" i="36"/>
  <c r="J128" i="36"/>
  <c r="K128" i="36"/>
  <c r="G63" i="36"/>
  <c r="H63" i="36"/>
  <c r="D63" i="36"/>
  <c r="C63" i="36"/>
  <c r="F63" i="36"/>
  <c r="I63" i="36"/>
  <c r="L63" i="36"/>
  <c r="L65" i="36" s="1"/>
  <c r="J63" i="36"/>
  <c r="E63" i="36"/>
  <c r="K63" i="36"/>
  <c r="E93" i="36" l="1"/>
  <c r="E65" i="36"/>
  <c r="F93" i="36"/>
  <c r="F65" i="36"/>
  <c r="K93" i="36"/>
  <c r="K65" i="36"/>
  <c r="H93" i="36"/>
  <c r="H65" i="36"/>
  <c r="I93" i="36"/>
  <c r="I65" i="36"/>
  <c r="D93" i="36"/>
  <c r="D65" i="36"/>
  <c r="J93" i="36"/>
  <c r="J65" i="36"/>
  <c r="C65" i="36"/>
  <c r="G93" i="36"/>
  <c r="G65" i="36"/>
  <c r="L93" i="36"/>
  <c r="C93" i="36"/>
  <c r="H76" i="36" l="1"/>
  <c r="H78" i="36" s="1"/>
  <c r="J76" i="36"/>
  <c r="J78" i="36" s="1"/>
  <c r="F76" i="36"/>
  <c r="F78" i="36" s="1"/>
  <c r="G76" i="36"/>
  <c r="G78" i="36" s="1"/>
  <c r="K76" i="36"/>
  <c r="K78" i="36" s="1"/>
  <c r="E76" i="36"/>
  <c r="E78" i="36" s="1"/>
  <c r="C76" i="36"/>
  <c r="C78" i="36" s="1"/>
  <c r="D76" i="36"/>
  <c r="D78" i="36" s="1"/>
  <c r="I76" i="36"/>
  <c r="I78" i="36" s="1"/>
  <c r="L76" i="36"/>
  <c r="L78" i="36" s="1"/>
</calcChain>
</file>

<file path=xl/sharedStrings.xml><?xml version="1.0" encoding="utf-8"?>
<sst xmlns="http://schemas.openxmlformats.org/spreadsheetml/2006/main" count="98" uniqueCount="60">
  <si>
    <t>East</t>
  </si>
  <si>
    <t>West</t>
  </si>
  <si>
    <t>Interruptible</t>
  </si>
  <si>
    <t>Purchase</t>
  </si>
  <si>
    <t>Sale</t>
  </si>
  <si>
    <t>Calendar Year</t>
  </si>
  <si>
    <t>East Existing Resources</t>
  </si>
  <si>
    <t>East Total Resources</t>
  </si>
  <si>
    <t>Load</t>
  </si>
  <si>
    <t>East Reserves</t>
  </si>
  <si>
    <t>East Obligation + Reserves</t>
  </si>
  <si>
    <t>East Position</t>
  </si>
  <si>
    <t>West Existing Resources</t>
  </si>
  <si>
    <t>West Total Resources</t>
  </si>
  <si>
    <t>West Reserves</t>
  </si>
  <si>
    <t>West Obligation + Reserves</t>
  </si>
  <si>
    <t>West Position</t>
  </si>
  <si>
    <t>Total Resources</t>
  </si>
  <si>
    <t>Obligation</t>
  </si>
  <si>
    <t>Reserves</t>
  </si>
  <si>
    <t>Obligation + Reserves</t>
  </si>
  <si>
    <t>System Position</t>
  </si>
  <si>
    <t>Difference</t>
  </si>
  <si>
    <t>Load DSM</t>
  </si>
  <si>
    <t>Planning Reserve Margin = 13%</t>
  </si>
  <si>
    <t>Thermal</t>
  </si>
  <si>
    <t>Hydroelectric</t>
  </si>
  <si>
    <t>Renewable</t>
  </si>
  <si>
    <t>Qualifying Facilities</t>
  </si>
  <si>
    <t>Class 1 DSM</t>
  </si>
  <si>
    <t>East obligation</t>
  </si>
  <si>
    <t>Planning Reserves (13%)</t>
  </si>
  <si>
    <t>Non-Owned Reserves</t>
  </si>
  <si>
    <t>West obligation</t>
  </si>
  <si>
    <t>System</t>
  </si>
  <si>
    <t>End</t>
  </si>
  <si>
    <t>Zone Positions</t>
  </si>
  <si>
    <t>Gen</t>
  </si>
  <si>
    <t>Net contract</t>
  </si>
  <si>
    <t>From Zone LR</t>
  </si>
  <si>
    <t>From Above</t>
  </si>
  <si>
    <t>Total Existing Resources</t>
  </si>
  <si>
    <t>Total obligation</t>
  </si>
  <si>
    <t>Total Reserves</t>
  </si>
  <si>
    <t>System Position by Category</t>
  </si>
  <si>
    <t>Existing Resources:</t>
  </si>
  <si>
    <t>Existing Class2 DSM</t>
  </si>
  <si>
    <t>Existing DSM</t>
  </si>
  <si>
    <t>Available Front Office Transactions</t>
  </si>
  <si>
    <t>Net Surplus (Deficit)</t>
  </si>
  <si>
    <t>Obligation + 13% Planning Reserves</t>
  </si>
  <si>
    <t>Existing Resource Capacity Contribution</t>
  </si>
  <si>
    <t>Total Existing Resource + FOTs</t>
  </si>
  <si>
    <t>13% Planning Reserve Margin</t>
  </si>
  <si>
    <t>System Position with Available FOTs</t>
  </si>
  <si>
    <t>Reserve Margin with Available FOTs</t>
  </si>
  <si>
    <t>Obligation without Incremental DSM</t>
  </si>
  <si>
    <t>Available FOT Capacity Contribution</t>
  </si>
  <si>
    <t>Table 1.2</t>
  </si>
  <si>
    <t>2015 IRP - Load and Existing Resource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</si>
</sst>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9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9" fillId="0" borderId="0" applyNumberFormat="0" applyFill="0" applyBorder="0" applyAlignment="0" applyProtection="0">
      <alignment vertical="top"/>
      <protection locked="0"/>
    </xf>
    <xf numFmtId="164" fontId="5" fillId="0" borderId="0"/>
    <xf numFmtId="164" fontId="10" fillId="0" borderId="0"/>
    <xf numFmtId="164" fontId="10" fillId="0" borderId="0"/>
    <xf numFmtId="164" fontId="10" fillId="0" borderId="0"/>
    <xf numFmtId="164" fontId="11" fillId="0" borderId="0"/>
    <xf numFmtId="164" fontId="5" fillId="0" borderId="0"/>
    <xf numFmtId="164" fontId="7" fillId="0" borderId="0"/>
    <xf numFmtId="164" fontId="7" fillId="0" borderId="0"/>
    <xf numFmtId="164" fontId="10" fillId="0" borderId="0"/>
    <xf numFmtId="164" fontId="10" fillId="0" borderId="0"/>
    <xf numFmtId="164" fontId="10" fillId="0" borderId="0"/>
    <xf numFmtId="164" fontId="12" fillId="0" borderId="0"/>
    <xf numFmtId="9" fontId="7" fillId="0" borderId="0" applyFon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4" applyNumberFormat="0" applyAlignment="0" applyProtection="0"/>
    <xf numFmtId="0" fontId="23" fillId="7" borderId="5" applyNumberFormat="0" applyAlignment="0" applyProtection="0"/>
    <xf numFmtId="0" fontId="24" fillId="7" borderId="4" applyNumberFormat="0" applyAlignment="0" applyProtection="0"/>
    <xf numFmtId="0" fontId="25" fillId="0" borderId="6" applyNumberFormat="0" applyFill="0" applyAlignment="0" applyProtection="0"/>
    <xf numFmtId="0" fontId="26" fillId="8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9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2">
    <xf numFmtId="0" fontId="0" fillId="0" borderId="0" xfId="0"/>
    <xf numFmtId="0" fontId="13" fillId="0" borderId="0" xfId="0" applyFont="1"/>
    <xf numFmtId="0" fontId="14" fillId="0" borderId="0" xfId="0" applyFont="1"/>
    <xf numFmtId="0" fontId="0" fillId="0" borderId="0" xfId="0" applyFill="1"/>
    <xf numFmtId="0" fontId="8" fillId="0" borderId="0" xfId="0" applyFont="1"/>
    <xf numFmtId="0" fontId="0" fillId="0" borderId="0" xfId="0" applyNumberFormat="1"/>
    <xf numFmtId="0" fontId="13" fillId="0" borderId="0" xfId="0" applyFont="1" applyBorder="1"/>
    <xf numFmtId="164" fontId="31" fillId="0" borderId="0" xfId="15" applyFont="1" applyFill="1" applyBorder="1" applyAlignment="1">
      <alignment horizontal="right" wrapText="1"/>
    </xf>
    <xf numFmtId="38" fontId="13" fillId="0" borderId="0" xfId="0" applyNumberFormat="1" applyFont="1" applyBorder="1"/>
    <xf numFmtId="0" fontId="13" fillId="0" borderId="0" xfId="0" applyFont="1" applyAlignment="1">
      <alignment horizontal="right"/>
    </xf>
    <xf numFmtId="38" fontId="13" fillId="0" borderId="0" xfId="0" applyNumberFormat="1" applyFont="1" applyFill="1" applyBorder="1"/>
    <xf numFmtId="0" fontId="32" fillId="0" borderId="0" xfId="0" applyFont="1" applyBorder="1" applyAlignment="1">
      <alignment horizontal="centerContinuous"/>
    </xf>
    <xf numFmtId="38" fontId="13" fillId="0" borderId="0" xfId="0" applyNumberFormat="1" applyFont="1"/>
    <xf numFmtId="0" fontId="33" fillId="0" borderId="0" xfId="0" applyFont="1" applyAlignment="1">
      <alignment horizontal="centerContinuous"/>
    </xf>
    <xf numFmtId="38" fontId="33" fillId="0" borderId="0" xfId="0" applyNumberFormat="1" applyFont="1"/>
    <xf numFmtId="0" fontId="33" fillId="0" borderId="0" xfId="0" applyFont="1" applyBorder="1" applyAlignment="1">
      <alignment horizontal="centerContinuous"/>
    </xf>
    <xf numFmtId="0" fontId="35" fillId="0" borderId="0" xfId="0" applyFont="1"/>
    <xf numFmtId="0" fontId="35" fillId="0" borderId="0" xfId="0" applyFont="1" applyAlignment="1">
      <alignment horizontal="centerContinuous"/>
    </xf>
    <xf numFmtId="3" fontId="13" fillId="0" borderId="0" xfId="0" applyNumberFormat="1" applyFont="1"/>
    <xf numFmtId="0" fontId="13" fillId="0" borderId="0" xfId="0" applyNumberFormat="1" applyFont="1" applyBorder="1"/>
    <xf numFmtId="0" fontId="31" fillId="0" borderId="0" xfId="15" applyNumberFormat="1" applyFont="1" applyFill="1" applyBorder="1" applyAlignment="1">
      <alignment horizontal="right" wrapText="1"/>
    </xf>
    <xf numFmtId="0" fontId="30" fillId="34" borderId="0" xfId="0" applyFont="1" applyFill="1" applyBorder="1"/>
    <xf numFmtId="0" fontId="36" fillId="2" borderId="0" xfId="0" applyFont="1" applyFill="1" applyAlignment="1">
      <alignment horizontal="center"/>
    </xf>
    <xf numFmtId="0" fontId="37" fillId="2" borderId="0" xfId="0" applyFont="1" applyFill="1"/>
    <xf numFmtId="38" fontId="0" fillId="0" borderId="0" xfId="0" applyNumberFormat="1"/>
    <xf numFmtId="0" fontId="36" fillId="2" borderId="0" xfId="0" applyFont="1" applyFill="1" applyBorder="1" applyAlignment="1">
      <alignment horizontal="center"/>
    </xf>
    <xf numFmtId="0" fontId="37" fillId="2" borderId="0" xfId="0" applyFont="1" applyFill="1" applyBorder="1"/>
    <xf numFmtId="0" fontId="30" fillId="34" borderId="0" xfId="0" applyFont="1" applyFill="1" applyBorder="1" applyAlignment="1"/>
    <xf numFmtId="0" fontId="13" fillId="0" borderId="13" xfId="0" applyFont="1" applyBorder="1"/>
    <xf numFmtId="38" fontId="13" fillId="0" borderId="11" xfId="0" applyNumberFormat="1" applyFont="1" applyBorder="1"/>
    <xf numFmtId="38" fontId="13" fillId="0" borderId="17" xfId="0" applyNumberFormat="1" applyFont="1" applyBorder="1"/>
    <xf numFmtId="0" fontId="13" fillId="0" borderId="11" xfId="0" applyFont="1" applyBorder="1"/>
    <xf numFmtId="38" fontId="30" fillId="0" borderId="11" xfId="0" applyNumberFormat="1" applyFont="1" applyBorder="1"/>
    <xf numFmtId="164" fontId="31" fillId="0" borderId="11" xfId="15" applyFont="1" applyFill="1" applyBorder="1" applyAlignment="1">
      <alignment horizontal="right" wrapText="1"/>
    </xf>
    <xf numFmtId="0" fontId="13" fillId="0" borderId="11" xfId="0" applyNumberFormat="1" applyFont="1" applyBorder="1"/>
    <xf numFmtId="0" fontId="31" fillId="0" borderId="11" xfId="15" applyNumberFormat="1" applyFont="1" applyFill="1" applyBorder="1" applyAlignment="1">
      <alignment horizontal="right" wrapText="1"/>
    </xf>
    <xf numFmtId="38" fontId="13" fillId="0" borderId="11" xfId="0" applyNumberFormat="1" applyFont="1" applyFill="1" applyBorder="1"/>
    <xf numFmtId="0" fontId="13" fillId="0" borderId="16" xfId="0" applyFont="1" applyBorder="1"/>
    <xf numFmtId="164" fontId="31" fillId="0" borderId="16" xfId="15" applyFont="1" applyFill="1" applyBorder="1" applyAlignment="1">
      <alignment horizontal="right" wrapText="1"/>
    </xf>
    <xf numFmtId="0" fontId="30" fillId="0" borderId="18" xfId="0" applyFont="1" applyBorder="1"/>
    <xf numFmtId="0" fontId="0" fillId="0" borderId="11" xfId="0" applyBorder="1"/>
    <xf numFmtId="0" fontId="33" fillId="0" borderId="11" xfId="0" applyFont="1" applyBorder="1"/>
    <xf numFmtId="164" fontId="34" fillId="0" borderId="11" xfId="15" applyFont="1" applyFill="1" applyBorder="1" applyAlignment="1">
      <alignment horizontal="right" wrapText="1"/>
    </xf>
    <xf numFmtId="0" fontId="33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30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left" indent="4"/>
    </xf>
    <xf numFmtId="0" fontId="30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30" fillId="0" borderId="14" xfId="0" applyFont="1" applyBorder="1" applyAlignment="1">
      <alignment horizontal="right"/>
    </xf>
    <xf numFmtId="165" fontId="13" fillId="0" borderId="16" xfId="62" applyNumberFormat="1" applyFont="1" applyBorder="1"/>
    <xf numFmtId="0" fontId="30" fillId="0" borderId="0" xfId="0" applyFont="1" applyBorder="1" applyAlignment="1">
      <alignment horizontal="right"/>
    </xf>
    <xf numFmtId="165" fontId="13" fillId="0" borderId="0" xfId="62" applyNumberFormat="1" applyFont="1" applyBorder="1"/>
    <xf numFmtId="166" fontId="0" fillId="0" borderId="0" xfId="60" applyNumberFormat="1" applyFont="1"/>
    <xf numFmtId="0" fontId="36" fillId="36" borderId="0" xfId="0" applyFont="1" applyFill="1" applyBorder="1" applyAlignment="1"/>
    <xf numFmtId="0" fontId="13" fillId="35" borderId="0" xfId="0" applyFont="1" applyFill="1" applyAlignment="1">
      <alignment horizontal="left"/>
    </xf>
    <xf numFmtId="0" fontId="36" fillId="36" borderId="0" xfId="0" applyFont="1" applyFill="1" applyBorder="1" applyAlignment="1">
      <alignment horizontal="center"/>
    </xf>
    <xf numFmtId="37" fontId="13" fillId="35" borderId="0" xfId="0" applyNumberFormat="1" applyFont="1" applyFill="1" applyAlignment="1">
      <alignment horizontal="center"/>
    </xf>
    <xf numFmtId="166" fontId="13" fillId="35" borderId="0" xfId="60" applyNumberFormat="1" applyFont="1" applyFill="1" applyAlignment="1">
      <alignment horizontal="center"/>
    </xf>
    <xf numFmtId="0" fontId="13" fillId="35" borderId="10" xfId="0" applyFont="1" applyFill="1" applyBorder="1" applyAlignment="1">
      <alignment horizontal="left"/>
    </xf>
    <xf numFmtId="37" fontId="13" fillId="35" borderId="10" xfId="0" applyNumberFormat="1" applyFont="1" applyFill="1" applyBorder="1" applyAlignment="1">
      <alignment horizontal="center"/>
    </xf>
  </cellXfs>
  <cellStyles count="99">
    <cellStyle name="20% - Accent1" xfId="35" builtinId="30" customBuiltin="1"/>
    <cellStyle name="20% - Accent1 2" xfId="87"/>
    <cellStyle name="20% - Accent1 3" xfId="64"/>
    <cellStyle name="20% - Accent2" xfId="39" builtinId="34" customBuiltin="1"/>
    <cellStyle name="20% - Accent2 2" xfId="89"/>
    <cellStyle name="20% - Accent2 3" xfId="66"/>
    <cellStyle name="20% - Accent3" xfId="43" builtinId="38" customBuiltin="1"/>
    <cellStyle name="20% - Accent3 2" xfId="91"/>
    <cellStyle name="20% - Accent3 3" xfId="68"/>
    <cellStyle name="20% - Accent4" xfId="47" builtinId="42" customBuiltin="1"/>
    <cellStyle name="20% - Accent4 2" xfId="93"/>
    <cellStyle name="20% - Accent4 3" xfId="70"/>
    <cellStyle name="20% - Accent5" xfId="51" builtinId="46" customBuiltin="1"/>
    <cellStyle name="20% - Accent5 2" xfId="95"/>
    <cellStyle name="20% - Accent5 3" xfId="72"/>
    <cellStyle name="20% - Accent6" xfId="55" builtinId="50" customBuiltin="1"/>
    <cellStyle name="20% - Accent6 2" xfId="97"/>
    <cellStyle name="20% - Accent6 3" xfId="74"/>
    <cellStyle name="40% - Accent1" xfId="36" builtinId="31" customBuiltin="1"/>
    <cellStyle name="40% - Accent1 2" xfId="88"/>
    <cellStyle name="40% - Accent1 3" xfId="65"/>
    <cellStyle name="40% - Accent2" xfId="40" builtinId="35" customBuiltin="1"/>
    <cellStyle name="40% - Accent2 2" xfId="90"/>
    <cellStyle name="40% - Accent2 3" xfId="67"/>
    <cellStyle name="40% - Accent3" xfId="44" builtinId="39" customBuiltin="1"/>
    <cellStyle name="40% - Accent3 2" xfId="92"/>
    <cellStyle name="40% - Accent3 3" xfId="69"/>
    <cellStyle name="40% - Accent4" xfId="48" builtinId="43" customBuiltin="1"/>
    <cellStyle name="40% - Accent4 2" xfId="94"/>
    <cellStyle name="40% - Accent4 3" xfId="71"/>
    <cellStyle name="40% - Accent5" xfId="52" builtinId="47" customBuiltin="1"/>
    <cellStyle name="40% - Accent5 2" xfId="96"/>
    <cellStyle name="40% - Accent5 3" xfId="73"/>
    <cellStyle name="40% - Accent6" xfId="56" builtinId="51" customBuiltin="1"/>
    <cellStyle name="40% - Accent6 2" xfId="98"/>
    <cellStyle name="40% - Accent6 3" xfId="75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62" builtinId="3"/>
    <cellStyle name="Comma 2" xfId="1"/>
    <cellStyle name="Comma 3" xfId="84"/>
    <cellStyle name="Currency 2" xfId="2"/>
    <cellStyle name="Explanatory Text" xfId="32" builtinId="53" customBuilti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 2" xfId="3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4"/>
    <cellStyle name="Normal 10 2" xfId="77"/>
    <cellStyle name="Normal 11" xfId="17"/>
    <cellStyle name="Normal 11 2" xfId="79"/>
    <cellStyle name="Normal 12" xfId="58"/>
    <cellStyle name="Normal 12 2" xfId="80"/>
    <cellStyle name="Normal 13" xfId="61"/>
    <cellStyle name="Normal 13 2" xfId="83"/>
    <cellStyle name="Normal 14" xfId="85"/>
    <cellStyle name="Normal 15" xfId="76"/>
    <cellStyle name="Normal 16" xfId="63"/>
    <cellStyle name="Normal 2" xfId="5"/>
    <cellStyle name="Normal 2 2" xfId="6"/>
    <cellStyle name="Normal 2 3" xfId="7"/>
    <cellStyle name="Normal 3" xfId="8"/>
    <cellStyle name="Normal 4" xfId="9"/>
    <cellStyle name="Normal 4 2" xfId="78"/>
    <cellStyle name="Normal 5" xfId="10"/>
    <cellStyle name="Normal 6" xfId="11"/>
    <cellStyle name="Normal 7" xfId="12"/>
    <cellStyle name="Normal 8" xfId="13"/>
    <cellStyle name="Normal 9" xfId="14"/>
    <cellStyle name="Normal_Sheet1" xfId="15"/>
    <cellStyle name="Note 2" xfId="59"/>
    <cellStyle name="Note 2 2" xfId="81"/>
    <cellStyle name="Note 3" xfId="86"/>
    <cellStyle name="Output" xfId="27" builtinId="21" customBuiltin="1"/>
    <cellStyle name="Percent" xfId="60" builtinId="5"/>
    <cellStyle name="Percent 2" xfId="16"/>
    <cellStyle name="Percent 3" xfId="82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2" defaultPivotStyle="PivotStyleLight16"/>
  <colors>
    <mruColors>
      <color rgb="FF009999"/>
      <color rgb="FF00CC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hart1"/>
      <sheetName val="Chart2"/>
      <sheetName val="Chart3"/>
      <sheetName val="Zone LR"/>
      <sheetName val="DetailPivot"/>
      <sheetName val="LRCap"/>
      <sheetName val="IRP Tables 5.2-5.3 Thermal"/>
      <sheetName val="IRP Tables 5.5-5.7- Renewable"/>
      <sheetName val="IRP Tables 5.9-5.10 Hydro"/>
      <sheetName val="CapacityBalance"/>
      <sheetName val="ContractReport"/>
      <sheetName val="StationCapacityReport"/>
      <sheetName val="TBL_Grouping"/>
      <sheetName val="TBL_ResourceMaster"/>
      <sheetName val="Transmission Areas"/>
    </sheetNames>
    <sheetDataSet>
      <sheetData sheetId="0">
        <row r="4">
          <cell r="B4" t="str">
            <v>2015 IRP</v>
          </cell>
        </row>
        <row r="5">
          <cell r="O5" t="str">
            <v>I15_S_LnR_Need</v>
          </cell>
          <cell r="P5" t="str">
            <v>H:\Runs\SO_Outputs\IRP_2015\1502120752</v>
          </cell>
          <cell r="Q5" t="str">
            <v>SO L&amp;R_I15_S_LnR_Need_1502120752.xlsm</v>
          </cell>
          <cell r="S5" t="str">
            <v>I15_S_LnR_Need</v>
          </cell>
          <cell r="T5">
            <v>1502120752</v>
          </cell>
        </row>
        <row r="10">
          <cell r="B10" t="str">
            <v>H:\2013 IRP\OR L-57\OPUC\Set 215\SO\L&amp;R\</v>
          </cell>
        </row>
        <row r="13">
          <cell r="B13" t="str">
            <v>H:\Runs\SO_Outputs\IRP_2015\1410041111</v>
          </cell>
        </row>
        <row r="15">
          <cell r="O15" t="str">
            <v>Run Identifiiers</v>
          </cell>
          <cell r="P15" t="str">
            <v>Project Name</v>
          </cell>
        </row>
        <row r="16">
          <cell r="B16" t="str">
            <v>StaFirmCap-I15_S_LnR_Resource NeedR0000.csv</v>
          </cell>
          <cell r="I16" t="str">
            <v>StationCapacityReport</v>
          </cell>
          <cell r="O16" t="str">
            <v>BP15</v>
          </cell>
          <cell r="P16" t="str">
            <v>2015 Business Plan</v>
          </cell>
        </row>
        <row r="17">
          <cell r="O17" t="str">
            <v>I13U</v>
          </cell>
          <cell r="P17" t="str">
            <v>2013 IRP Update</v>
          </cell>
        </row>
        <row r="18">
          <cell r="O18" t="str">
            <v>I15_</v>
          </cell>
          <cell r="P18" t="str">
            <v>2015 IRP</v>
          </cell>
        </row>
        <row r="19">
          <cell r="B19" t="str">
            <v>CapacityBal-I15_S_LnR_Resource NeedR0000.csv</v>
          </cell>
          <cell r="I19" t="str">
            <v>CapacityBalance</v>
          </cell>
        </row>
        <row r="22">
          <cell r="B22" t="str">
            <v>ConPattern-I15_S_LnR_Resource NeedR0000.csv</v>
          </cell>
          <cell r="I22" t="str">
            <v>ContractReport</v>
          </cell>
        </row>
        <row r="25">
          <cell r="F25">
            <v>0.13</v>
          </cell>
        </row>
        <row r="39">
          <cell r="B39" t="str">
            <v>SO L&amp;R_I13_S_C01_EG1_O_1211292003.xlsm</v>
          </cell>
        </row>
        <row r="42">
          <cell r="B42" t="str">
            <v>H:\2013 IRP\2-Position-L&amp;R\Round 1</v>
          </cell>
        </row>
        <row r="45">
          <cell r="B45" t="str">
            <v>Portfolio LR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Year</v>
          </cell>
          <cell r="B2" t="str">
            <v>Month</v>
          </cell>
          <cell r="C2" t="str">
            <v>Zone</v>
          </cell>
          <cell r="D2" t="str">
            <v>Peak Load</v>
          </cell>
          <cell r="E2" t="str">
            <v>OnPk Contr Load</v>
          </cell>
          <cell r="F2" t="str">
            <v>Load DSM</v>
          </cell>
          <cell r="G2" t="str">
            <v>Min Req Reserve</v>
          </cell>
          <cell r="H2" t="str">
            <v>Plan Reserve</v>
          </cell>
          <cell r="I2" t="str">
            <v>Res Margin %</v>
          </cell>
          <cell r="J2" t="str">
            <v>Firm Gen Cap</v>
          </cell>
          <cell r="K2" t="str">
            <v>OnPk Contr Resource</v>
          </cell>
          <cell r="L2" t="str">
            <v>Resource DSM</v>
          </cell>
          <cell r="M2" t="str">
            <v>Net Firm Import</v>
          </cell>
          <cell r="N2" t="str">
            <v>Firm Export</v>
          </cell>
          <cell r="O2" t="str">
            <v>Unmet Cap</v>
          </cell>
          <cell r="P2" t="str">
            <v>Purchase</v>
          </cell>
          <cell r="Q2" t="str">
            <v>Sales</v>
          </cell>
        </row>
        <row r="3">
          <cell r="A3">
            <v>2015</v>
          </cell>
          <cell r="B3" t="str">
            <v>Jul</v>
          </cell>
          <cell r="C3" t="str">
            <v>Arizona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 t="str">
            <v>Div0</v>
          </cell>
          <cell r="J3">
            <v>0</v>
          </cell>
          <cell r="K3">
            <v>-245</v>
          </cell>
          <cell r="L3">
            <v>0</v>
          </cell>
          <cell r="M3">
            <v>245</v>
          </cell>
          <cell r="N3">
            <v>0</v>
          </cell>
          <cell r="O3">
            <v>0</v>
          </cell>
          <cell r="P3">
            <v>0</v>
          </cell>
          <cell r="Q3">
            <v>245</v>
          </cell>
        </row>
        <row r="4">
          <cell r="A4">
            <v>2015</v>
          </cell>
          <cell r="B4" t="str">
            <v>Jul</v>
          </cell>
          <cell r="C4" t="str">
            <v>COB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-50</v>
          </cell>
          <cell r="I4" t="str">
            <v>Div0</v>
          </cell>
          <cell r="J4">
            <v>0</v>
          </cell>
          <cell r="K4">
            <v>-50</v>
          </cell>
          <cell r="L4">
            <v>0</v>
          </cell>
          <cell r="M4">
            <v>0</v>
          </cell>
          <cell r="N4">
            <v>0</v>
          </cell>
          <cell r="O4">
            <v>50</v>
          </cell>
          <cell r="P4">
            <v>0</v>
          </cell>
          <cell r="Q4">
            <v>50</v>
          </cell>
        </row>
        <row r="5">
          <cell r="A5">
            <v>2015</v>
          </cell>
          <cell r="B5" t="str">
            <v>Jul</v>
          </cell>
          <cell r="C5" t="str">
            <v>Goshen</v>
          </cell>
          <cell r="D5">
            <v>764</v>
          </cell>
          <cell r="E5">
            <v>0</v>
          </cell>
          <cell r="F5">
            <v>-1.8</v>
          </cell>
          <cell r="G5">
            <v>99.1</v>
          </cell>
          <cell r="H5">
            <v>99.1</v>
          </cell>
          <cell r="I5">
            <v>13</v>
          </cell>
          <cell r="J5">
            <v>20.3</v>
          </cell>
          <cell r="K5">
            <v>243.7</v>
          </cell>
          <cell r="L5">
            <v>180.2</v>
          </cell>
          <cell r="M5">
            <v>417.1</v>
          </cell>
          <cell r="N5">
            <v>0</v>
          </cell>
          <cell r="O5">
            <v>0</v>
          </cell>
          <cell r="P5">
            <v>249.72000000000003</v>
          </cell>
          <cell r="Q5">
            <v>6</v>
          </cell>
        </row>
        <row r="6">
          <cell r="A6">
            <v>2015</v>
          </cell>
          <cell r="B6" t="str">
            <v>Jul</v>
          </cell>
          <cell r="C6" t="str">
            <v>Brady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str">
            <v>Div0</v>
          </cell>
          <cell r="J6">
            <v>0</v>
          </cell>
          <cell r="K6">
            <v>-3.6</v>
          </cell>
          <cell r="L6">
            <v>0</v>
          </cell>
          <cell r="M6">
            <v>84.7</v>
          </cell>
          <cell r="N6">
            <v>81.099999999999994</v>
          </cell>
          <cell r="O6">
            <v>0</v>
          </cell>
          <cell r="P6">
            <v>0</v>
          </cell>
          <cell r="Q6">
            <v>3.6</v>
          </cell>
        </row>
        <row r="7">
          <cell r="A7">
            <v>2015</v>
          </cell>
          <cell r="B7" t="str">
            <v>Jul</v>
          </cell>
          <cell r="C7" t="str">
            <v>Bridger West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Div0</v>
          </cell>
          <cell r="J7">
            <v>0</v>
          </cell>
          <cell r="K7">
            <v>0</v>
          </cell>
          <cell r="L7">
            <v>0</v>
          </cell>
          <cell r="M7">
            <v>1042.3</v>
          </cell>
          <cell r="N7">
            <v>1042.3</v>
          </cell>
          <cell r="O7">
            <v>0</v>
          </cell>
          <cell r="P7">
            <v>0</v>
          </cell>
          <cell r="Q7">
            <v>0</v>
          </cell>
        </row>
        <row r="8">
          <cell r="A8">
            <v>2015</v>
          </cell>
          <cell r="B8" t="str">
            <v>Jul</v>
          </cell>
          <cell r="C8" t="str">
            <v>Borah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Div0</v>
          </cell>
          <cell r="J8">
            <v>0</v>
          </cell>
          <cell r="K8">
            <v>0</v>
          </cell>
          <cell r="L8">
            <v>0</v>
          </cell>
          <cell r="M8">
            <v>642.20000000000005</v>
          </cell>
          <cell r="N8">
            <v>642.20000000000005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2015</v>
          </cell>
          <cell r="B9" t="str">
            <v>Jul</v>
          </cell>
          <cell r="C9" t="str">
            <v>Mid Columbia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Div0</v>
          </cell>
          <cell r="J9">
            <v>78.599999999999994</v>
          </cell>
          <cell r="K9">
            <v>-9.8000000000000007</v>
          </cell>
          <cell r="L9">
            <v>0</v>
          </cell>
          <cell r="M9">
            <v>0</v>
          </cell>
          <cell r="N9">
            <v>68.900000000000006</v>
          </cell>
          <cell r="O9">
            <v>0</v>
          </cell>
          <cell r="P9">
            <v>66.3</v>
          </cell>
          <cell r="Q9">
            <v>76.070000000000007</v>
          </cell>
        </row>
        <row r="10">
          <cell r="A10">
            <v>2015</v>
          </cell>
          <cell r="B10" t="str">
            <v>Jul</v>
          </cell>
          <cell r="C10" t="str">
            <v>Mona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Div0</v>
          </cell>
          <cell r="J10">
            <v>0</v>
          </cell>
          <cell r="K10">
            <v>206</v>
          </cell>
          <cell r="L10">
            <v>0</v>
          </cell>
          <cell r="M10">
            <v>29</v>
          </cell>
          <cell r="N10">
            <v>235</v>
          </cell>
          <cell r="O10">
            <v>0</v>
          </cell>
          <cell r="P10">
            <v>206.01999999999998</v>
          </cell>
          <cell r="Q10">
            <v>0</v>
          </cell>
        </row>
        <row r="11">
          <cell r="A11">
            <v>2015</v>
          </cell>
          <cell r="B11" t="str">
            <v>Jul</v>
          </cell>
          <cell r="C11" t="str">
            <v>Palo Verde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Div0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2015</v>
          </cell>
          <cell r="B12" t="str">
            <v>Jul</v>
          </cell>
          <cell r="C12" t="str">
            <v>Utah North</v>
          </cell>
          <cell r="D12">
            <v>4615.8999999999996</v>
          </cell>
          <cell r="E12">
            <v>0</v>
          </cell>
          <cell r="F12">
            <v>-67.599999999999994</v>
          </cell>
          <cell r="G12">
            <v>591.29999999999995</v>
          </cell>
          <cell r="H12">
            <v>591.29999999999995</v>
          </cell>
          <cell r="I12">
            <v>13</v>
          </cell>
          <cell r="J12">
            <v>2564.3000000000002</v>
          </cell>
          <cell r="K12">
            <v>21.5</v>
          </cell>
          <cell r="L12">
            <v>143.1</v>
          </cell>
          <cell r="M12">
            <v>2410.6</v>
          </cell>
          <cell r="N12">
            <v>0</v>
          </cell>
          <cell r="O12">
            <v>0</v>
          </cell>
          <cell r="P12">
            <v>23.25</v>
          </cell>
          <cell r="Q12">
            <v>1.78</v>
          </cell>
        </row>
        <row r="13">
          <cell r="A13">
            <v>2015</v>
          </cell>
          <cell r="B13" t="str">
            <v>Jul</v>
          </cell>
          <cell r="C13" t="str">
            <v>_4-Corners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>Div0</v>
          </cell>
          <cell r="J13">
            <v>0</v>
          </cell>
          <cell r="K13">
            <v>-213.8</v>
          </cell>
          <cell r="L13">
            <v>0</v>
          </cell>
          <cell r="M13">
            <v>213.8</v>
          </cell>
          <cell r="N13">
            <v>0</v>
          </cell>
          <cell r="O13">
            <v>0</v>
          </cell>
          <cell r="P13">
            <v>21.2</v>
          </cell>
          <cell r="Q13">
            <v>235</v>
          </cell>
        </row>
        <row r="14">
          <cell r="A14">
            <v>2015</v>
          </cell>
          <cell r="B14" t="str">
            <v>Jul</v>
          </cell>
          <cell r="C14" t="str">
            <v>Utah South</v>
          </cell>
          <cell r="D14">
            <v>659.5</v>
          </cell>
          <cell r="E14">
            <v>0</v>
          </cell>
          <cell r="F14">
            <v>0</v>
          </cell>
          <cell r="G14">
            <v>85.7</v>
          </cell>
          <cell r="H14">
            <v>85.7</v>
          </cell>
          <cell r="I14">
            <v>13</v>
          </cell>
          <cell r="J14">
            <v>2632.1</v>
          </cell>
          <cell r="K14">
            <v>-50.2</v>
          </cell>
          <cell r="L14">
            <v>0</v>
          </cell>
          <cell r="M14">
            <v>302</v>
          </cell>
          <cell r="N14">
            <v>2138.6999999999998</v>
          </cell>
          <cell r="O14">
            <v>0</v>
          </cell>
          <cell r="P14">
            <v>66.67</v>
          </cell>
          <cell r="Q14">
            <v>116.88</v>
          </cell>
        </row>
        <row r="15">
          <cell r="A15">
            <v>2015</v>
          </cell>
          <cell r="B15" t="str">
            <v>Jul</v>
          </cell>
          <cell r="C15" t="str">
            <v>Cholla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str">
            <v>Div0</v>
          </cell>
          <cell r="J15">
            <v>387</v>
          </cell>
          <cell r="K15">
            <v>0</v>
          </cell>
          <cell r="L15">
            <v>0</v>
          </cell>
          <cell r="M15">
            <v>0</v>
          </cell>
          <cell r="N15">
            <v>387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2015</v>
          </cell>
          <cell r="B16" t="str">
            <v>Jul</v>
          </cell>
          <cell r="C16" t="str">
            <v>Colorado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146.4</v>
          </cell>
          <cell r="I16" t="str">
            <v>Div0</v>
          </cell>
          <cell r="J16">
            <v>242.4</v>
          </cell>
          <cell r="K16">
            <v>0</v>
          </cell>
          <cell r="L16">
            <v>0</v>
          </cell>
          <cell r="M16">
            <v>0</v>
          </cell>
          <cell r="N16">
            <v>96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2015</v>
          </cell>
          <cell r="B17" t="str">
            <v>Jul</v>
          </cell>
          <cell r="C17" t="str">
            <v>BPA (Peaking/SIE)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>Div0</v>
          </cell>
          <cell r="J17">
            <v>0</v>
          </cell>
          <cell r="K17">
            <v>168.6</v>
          </cell>
          <cell r="L17">
            <v>0</v>
          </cell>
          <cell r="M17">
            <v>0</v>
          </cell>
          <cell r="N17">
            <v>168.6</v>
          </cell>
          <cell r="O17">
            <v>0</v>
          </cell>
          <cell r="P17">
            <v>168.59</v>
          </cell>
          <cell r="Q17">
            <v>0</v>
          </cell>
        </row>
        <row r="18">
          <cell r="A18">
            <v>2015</v>
          </cell>
          <cell r="B18" t="str">
            <v>Jul</v>
          </cell>
          <cell r="C18" t="str">
            <v>Mead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>Div0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2015</v>
          </cell>
          <cell r="B19" t="str">
            <v>Jul</v>
          </cell>
          <cell r="C19" t="str">
            <v>Montana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Div0</v>
          </cell>
          <cell r="J19">
            <v>151.6</v>
          </cell>
          <cell r="K19">
            <v>0</v>
          </cell>
          <cell r="L19">
            <v>0</v>
          </cell>
          <cell r="M19">
            <v>0</v>
          </cell>
          <cell r="N19">
            <v>151.6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2015</v>
          </cell>
          <cell r="B20" t="str">
            <v>Jul</v>
          </cell>
          <cell r="C20" t="str">
            <v>Hermiston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Div0</v>
          </cell>
          <cell r="J20">
            <v>454</v>
          </cell>
          <cell r="K20">
            <v>0</v>
          </cell>
          <cell r="L20">
            <v>0</v>
          </cell>
          <cell r="M20">
            <v>0</v>
          </cell>
          <cell r="N20">
            <v>454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2015</v>
          </cell>
          <cell r="B21" t="str">
            <v>Jul</v>
          </cell>
          <cell r="C21" t="str">
            <v>Yakima</v>
          </cell>
          <cell r="D21">
            <v>542.6</v>
          </cell>
          <cell r="E21">
            <v>0</v>
          </cell>
          <cell r="F21">
            <v>-5.2</v>
          </cell>
          <cell r="G21">
            <v>69.900000000000006</v>
          </cell>
          <cell r="H21">
            <v>-386.5</v>
          </cell>
          <cell r="I21">
            <v>-71.900000000000006</v>
          </cell>
          <cell r="J21">
            <v>0</v>
          </cell>
          <cell r="K21">
            <v>2.1</v>
          </cell>
          <cell r="L21">
            <v>0</v>
          </cell>
          <cell r="M21">
            <v>148.9</v>
          </cell>
          <cell r="N21">
            <v>0</v>
          </cell>
          <cell r="O21">
            <v>456.3</v>
          </cell>
          <cell r="P21">
            <v>2.0699999999999998</v>
          </cell>
          <cell r="Q21">
            <v>0</v>
          </cell>
        </row>
        <row r="22">
          <cell r="A22">
            <v>2015</v>
          </cell>
          <cell r="B22" t="str">
            <v>Jul</v>
          </cell>
          <cell r="C22" t="str">
            <v>WallaWalla</v>
          </cell>
          <cell r="D22">
            <v>284.7</v>
          </cell>
          <cell r="E22">
            <v>0</v>
          </cell>
          <cell r="F22">
            <v>-2.1</v>
          </cell>
          <cell r="G22">
            <v>36.700000000000003</v>
          </cell>
          <cell r="H22">
            <v>36.700000000000003</v>
          </cell>
          <cell r="I22">
            <v>13</v>
          </cell>
          <cell r="J22">
            <v>14.2</v>
          </cell>
          <cell r="K22">
            <v>125.1</v>
          </cell>
          <cell r="L22">
            <v>0</v>
          </cell>
          <cell r="M22">
            <v>180.1</v>
          </cell>
          <cell r="N22">
            <v>0</v>
          </cell>
          <cell r="O22">
            <v>0</v>
          </cell>
          <cell r="P22">
            <v>127.42999999999999</v>
          </cell>
          <cell r="Q22">
            <v>2.2999999999999998</v>
          </cell>
        </row>
        <row r="23">
          <cell r="A23">
            <v>2015</v>
          </cell>
          <cell r="B23" t="str">
            <v>Jul</v>
          </cell>
          <cell r="C23" t="str">
            <v>Path C North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>Div0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2015</v>
          </cell>
          <cell r="B24" t="str">
            <v>Jul</v>
          </cell>
          <cell r="C24" t="str">
            <v>Path C South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>Div0</v>
          </cell>
          <cell r="J24">
            <v>0</v>
          </cell>
          <cell r="K24">
            <v>0</v>
          </cell>
          <cell r="L24">
            <v>0</v>
          </cell>
          <cell r="M24">
            <v>6.1</v>
          </cell>
          <cell r="N24">
            <v>6.1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2015</v>
          </cell>
          <cell r="B25" t="str">
            <v>Jul</v>
          </cell>
          <cell r="C25" t="str">
            <v>APS Transmission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>Div0</v>
          </cell>
          <cell r="J25">
            <v>0</v>
          </cell>
          <cell r="K25">
            <v>0</v>
          </cell>
          <cell r="L25">
            <v>0</v>
          </cell>
          <cell r="M25">
            <v>350</v>
          </cell>
          <cell r="N25">
            <v>350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2015</v>
          </cell>
          <cell r="B26" t="str">
            <v>Jul</v>
          </cell>
          <cell r="C26" t="str">
            <v>Bridger East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Div0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2015</v>
          </cell>
          <cell r="B27" t="str">
            <v>Jul</v>
          </cell>
          <cell r="C27" t="str">
            <v>RedButte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Div0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2015</v>
          </cell>
          <cell r="B28" t="str">
            <v>Jul</v>
          </cell>
          <cell r="C28" t="str">
            <v>WyomingNE</v>
          </cell>
          <cell r="D28">
            <v>581.1</v>
          </cell>
          <cell r="E28">
            <v>0</v>
          </cell>
          <cell r="F28">
            <v>0</v>
          </cell>
          <cell r="G28">
            <v>75.5</v>
          </cell>
          <cell r="H28">
            <v>75.5</v>
          </cell>
          <cell r="I28">
            <v>13</v>
          </cell>
          <cell r="J28">
            <v>1030</v>
          </cell>
          <cell r="K28">
            <v>161.80000000000001</v>
          </cell>
          <cell r="L28">
            <v>0</v>
          </cell>
          <cell r="M28">
            <v>0</v>
          </cell>
          <cell r="N28">
            <v>535.20000000000005</v>
          </cell>
          <cell r="O28">
            <v>0</v>
          </cell>
          <cell r="P28">
            <v>177.04000000000002</v>
          </cell>
          <cell r="Q28">
            <v>15.24</v>
          </cell>
        </row>
        <row r="29">
          <cell r="A29">
            <v>2015</v>
          </cell>
          <cell r="B29" t="str">
            <v>Jul</v>
          </cell>
          <cell r="C29" t="str">
            <v>WyomingSW</v>
          </cell>
          <cell r="D29">
            <v>536.5</v>
          </cell>
          <cell r="E29">
            <v>0</v>
          </cell>
          <cell r="F29">
            <v>-3.6</v>
          </cell>
          <cell r="G29">
            <v>69.3</v>
          </cell>
          <cell r="H29">
            <v>69.3</v>
          </cell>
          <cell r="I29">
            <v>13</v>
          </cell>
          <cell r="J29">
            <v>0</v>
          </cell>
          <cell r="K29">
            <v>5.0999999999999996</v>
          </cell>
          <cell r="L29">
            <v>0</v>
          </cell>
          <cell r="M29">
            <v>935.1</v>
          </cell>
          <cell r="N29">
            <v>338</v>
          </cell>
          <cell r="O29">
            <v>0</v>
          </cell>
          <cell r="P29">
            <v>5.0900000000000007</v>
          </cell>
          <cell r="Q29">
            <v>0</v>
          </cell>
        </row>
        <row r="30">
          <cell r="A30">
            <v>2015</v>
          </cell>
          <cell r="B30" t="str">
            <v>Jul</v>
          </cell>
          <cell r="C30" t="str">
            <v>Aeolis_Wyoming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>Div0</v>
          </cell>
          <cell r="J30">
            <v>0</v>
          </cell>
          <cell r="K30">
            <v>0</v>
          </cell>
          <cell r="L30">
            <v>0</v>
          </cell>
          <cell r="M30">
            <v>535.20000000000005</v>
          </cell>
          <cell r="N30">
            <v>535.20000000000005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2015</v>
          </cell>
          <cell r="B31" t="str">
            <v>Jul</v>
          </cell>
          <cell r="C31" t="str">
            <v>Chehalis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Div0</v>
          </cell>
          <cell r="J31">
            <v>464.7</v>
          </cell>
          <cell r="K31">
            <v>0</v>
          </cell>
          <cell r="L31">
            <v>0</v>
          </cell>
          <cell r="M31">
            <v>0</v>
          </cell>
          <cell r="N31">
            <v>464.7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2015</v>
          </cell>
          <cell r="B32" t="str">
            <v>Jul</v>
          </cell>
          <cell r="C32" t="str">
            <v>SOregonCal</v>
          </cell>
          <cell r="D32">
            <v>1443.2</v>
          </cell>
          <cell r="E32">
            <v>0</v>
          </cell>
          <cell r="F32">
            <v>-29.1</v>
          </cell>
          <cell r="G32">
            <v>183.8</v>
          </cell>
          <cell r="H32">
            <v>183.8</v>
          </cell>
          <cell r="I32">
            <v>13</v>
          </cell>
          <cell r="J32">
            <v>228.3</v>
          </cell>
          <cell r="K32">
            <v>79.5</v>
          </cell>
          <cell r="L32">
            <v>0</v>
          </cell>
          <cell r="M32">
            <v>1290.0999999999999</v>
          </cell>
          <cell r="N32">
            <v>0</v>
          </cell>
          <cell r="O32">
            <v>0</v>
          </cell>
          <cell r="P32">
            <v>86.43</v>
          </cell>
          <cell r="Q32">
            <v>6.95</v>
          </cell>
        </row>
        <row r="33">
          <cell r="A33">
            <v>2015</v>
          </cell>
          <cell r="B33" t="str">
            <v>Jul</v>
          </cell>
          <cell r="C33" t="str">
            <v>PortlandNC</v>
          </cell>
          <cell r="D33">
            <v>495.8</v>
          </cell>
          <cell r="E33">
            <v>0</v>
          </cell>
          <cell r="F33">
            <v>0</v>
          </cell>
          <cell r="G33">
            <v>64.5</v>
          </cell>
          <cell r="H33">
            <v>10.9</v>
          </cell>
          <cell r="I33">
            <v>2.2000000000000002</v>
          </cell>
          <cell r="J33">
            <v>484.7</v>
          </cell>
          <cell r="K33">
            <v>-78</v>
          </cell>
          <cell r="L33">
            <v>0</v>
          </cell>
          <cell r="M33">
            <v>100</v>
          </cell>
          <cell r="N33">
            <v>0</v>
          </cell>
          <cell r="O33">
            <v>53.5</v>
          </cell>
          <cell r="P33">
            <v>0</v>
          </cell>
          <cell r="Q33">
            <v>78</v>
          </cell>
        </row>
        <row r="34">
          <cell r="A34">
            <v>2015</v>
          </cell>
          <cell r="B34" t="str">
            <v>Jul</v>
          </cell>
          <cell r="C34" t="str">
            <v>WillamValcc</v>
          </cell>
          <cell r="D34">
            <v>439.4</v>
          </cell>
          <cell r="E34">
            <v>0</v>
          </cell>
          <cell r="F34">
            <v>0</v>
          </cell>
          <cell r="G34">
            <v>57.1</v>
          </cell>
          <cell r="H34">
            <v>-255.5</v>
          </cell>
          <cell r="I34">
            <v>-58.2</v>
          </cell>
          <cell r="J34">
            <v>0</v>
          </cell>
          <cell r="K34">
            <v>10</v>
          </cell>
          <cell r="L34">
            <v>0</v>
          </cell>
          <cell r="M34">
            <v>173.9</v>
          </cell>
          <cell r="N34">
            <v>0</v>
          </cell>
          <cell r="O34">
            <v>312.7</v>
          </cell>
          <cell r="P34">
            <v>9.9700000000000006</v>
          </cell>
          <cell r="Q34">
            <v>0</v>
          </cell>
        </row>
        <row r="35">
          <cell r="A35">
            <v>2015</v>
          </cell>
          <cell r="B35" t="str">
            <v>Jul</v>
          </cell>
          <cell r="C35" t="str">
            <v>Bethel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Div0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2015</v>
          </cell>
          <cell r="B36" t="str">
            <v>Jul</v>
          </cell>
          <cell r="C36" t="str">
            <v>Nevada - Oregon Border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>Div0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2015</v>
          </cell>
          <cell r="B37" t="str">
            <v>Jul</v>
          </cell>
          <cell r="C37" t="str">
            <v>Bridger Constraint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 t="str">
            <v>Div0</v>
          </cell>
          <cell r="J37">
            <v>1414.1</v>
          </cell>
          <cell r="K37">
            <v>-1.7</v>
          </cell>
          <cell r="L37">
            <v>0</v>
          </cell>
          <cell r="M37">
            <v>0</v>
          </cell>
          <cell r="N37">
            <v>1412.4</v>
          </cell>
          <cell r="O37">
            <v>0</v>
          </cell>
          <cell r="P37">
            <v>0</v>
          </cell>
          <cell r="Q37">
            <v>1.74</v>
          </cell>
        </row>
        <row r="38">
          <cell r="A38">
            <v>2015</v>
          </cell>
          <cell r="B38" t="str">
            <v>Jul</v>
          </cell>
          <cell r="C38" t="str">
            <v>Hemingway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 t="str">
            <v>Div0</v>
          </cell>
          <cell r="J38">
            <v>0</v>
          </cell>
          <cell r="K38">
            <v>0</v>
          </cell>
          <cell r="L38">
            <v>0</v>
          </cell>
          <cell r="M38">
            <v>666</v>
          </cell>
          <cell r="N38">
            <v>666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2015</v>
          </cell>
          <cell r="B39" t="str">
            <v>Jul</v>
          </cell>
          <cell r="C39" t="str">
            <v>Midpoint Meridian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Div0</v>
          </cell>
          <cell r="J39">
            <v>0</v>
          </cell>
          <cell r="K39">
            <v>0</v>
          </cell>
          <cell r="L39">
            <v>0</v>
          </cell>
          <cell r="M39">
            <v>5.3</v>
          </cell>
          <cell r="N39">
            <v>5.3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2015</v>
          </cell>
          <cell r="B40" t="str">
            <v>Jul</v>
          </cell>
          <cell r="C40" t="str">
            <v>Craig Trans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 t="str">
            <v>Div0</v>
          </cell>
          <cell r="J40">
            <v>0</v>
          </cell>
          <cell r="K40">
            <v>0</v>
          </cell>
          <cell r="L40">
            <v>0</v>
          </cell>
          <cell r="M40">
            <v>67</v>
          </cell>
          <cell r="N40">
            <v>67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2016</v>
          </cell>
          <cell r="B41" t="str">
            <v>Jul</v>
          </cell>
          <cell r="C41" t="str">
            <v>Arizona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Div0</v>
          </cell>
          <cell r="J41">
            <v>0</v>
          </cell>
          <cell r="K41">
            <v>-245</v>
          </cell>
          <cell r="L41">
            <v>0</v>
          </cell>
          <cell r="M41">
            <v>245</v>
          </cell>
          <cell r="N41">
            <v>0</v>
          </cell>
          <cell r="O41">
            <v>0</v>
          </cell>
          <cell r="P41">
            <v>0</v>
          </cell>
          <cell r="Q41">
            <v>245</v>
          </cell>
        </row>
        <row r="42">
          <cell r="A42">
            <v>2016</v>
          </cell>
          <cell r="B42" t="str">
            <v>Jul</v>
          </cell>
          <cell r="C42" t="str">
            <v>COB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>Div0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2016</v>
          </cell>
          <cell r="B43" t="str">
            <v>Jul</v>
          </cell>
          <cell r="C43" t="str">
            <v>Goshen</v>
          </cell>
          <cell r="D43">
            <v>445.6</v>
          </cell>
          <cell r="E43">
            <v>0</v>
          </cell>
          <cell r="F43">
            <v>-1.8</v>
          </cell>
          <cell r="G43">
            <v>57.7</v>
          </cell>
          <cell r="H43">
            <v>57.7</v>
          </cell>
          <cell r="I43">
            <v>13</v>
          </cell>
          <cell r="J43">
            <v>20.3</v>
          </cell>
          <cell r="K43">
            <v>43.2</v>
          </cell>
          <cell r="L43">
            <v>180.2</v>
          </cell>
          <cell r="M43">
            <v>257.89999999999998</v>
          </cell>
          <cell r="N43">
            <v>0</v>
          </cell>
          <cell r="O43">
            <v>0</v>
          </cell>
          <cell r="P43">
            <v>49.17</v>
          </cell>
          <cell r="Q43">
            <v>6</v>
          </cell>
        </row>
        <row r="44">
          <cell r="A44">
            <v>2016</v>
          </cell>
          <cell r="B44" t="str">
            <v>Jul</v>
          </cell>
          <cell r="C44" t="str">
            <v>Brady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Div0</v>
          </cell>
          <cell r="J44">
            <v>0</v>
          </cell>
          <cell r="K44">
            <v>-3.6</v>
          </cell>
          <cell r="L44">
            <v>0</v>
          </cell>
          <cell r="M44">
            <v>3.6</v>
          </cell>
          <cell r="N44">
            <v>0</v>
          </cell>
          <cell r="O44">
            <v>0</v>
          </cell>
          <cell r="P44">
            <v>0</v>
          </cell>
          <cell r="Q44">
            <v>3.6</v>
          </cell>
        </row>
        <row r="45">
          <cell r="A45">
            <v>2016</v>
          </cell>
          <cell r="B45" t="str">
            <v>Jul</v>
          </cell>
          <cell r="C45" t="str">
            <v>Bridger West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 t="str">
            <v>Div0</v>
          </cell>
          <cell r="J45">
            <v>0</v>
          </cell>
          <cell r="K45">
            <v>0</v>
          </cell>
          <cell r="L45">
            <v>0</v>
          </cell>
          <cell r="M45">
            <v>1039</v>
          </cell>
          <cell r="N45">
            <v>1039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2016</v>
          </cell>
          <cell r="B46" t="str">
            <v>Jul</v>
          </cell>
          <cell r="C46" t="str">
            <v>Borah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Div0</v>
          </cell>
          <cell r="J46">
            <v>0</v>
          </cell>
          <cell r="K46">
            <v>0</v>
          </cell>
          <cell r="L46">
            <v>0</v>
          </cell>
          <cell r="M46">
            <v>638.9</v>
          </cell>
          <cell r="N46">
            <v>638.9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2016</v>
          </cell>
          <cell r="B47" t="str">
            <v>Jul</v>
          </cell>
          <cell r="C47" t="str">
            <v>Mid Columbia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Div0</v>
          </cell>
          <cell r="J47">
            <v>78.599999999999994</v>
          </cell>
          <cell r="K47">
            <v>-9.8000000000000007</v>
          </cell>
          <cell r="L47">
            <v>0</v>
          </cell>
          <cell r="M47">
            <v>0</v>
          </cell>
          <cell r="N47">
            <v>68.900000000000006</v>
          </cell>
          <cell r="O47">
            <v>0</v>
          </cell>
          <cell r="P47">
            <v>66.3</v>
          </cell>
          <cell r="Q47">
            <v>76.070000000000007</v>
          </cell>
        </row>
        <row r="48">
          <cell r="A48">
            <v>2016</v>
          </cell>
          <cell r="B48" t="str">
            <v>Jul</v>
          </cell>
          <cell r="C48" t="str">
            <v>Mona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Div0</v>
          </cell>
          <cell r="J48">
            <v>0</v>
          </cell>
          <cell r="K48">
            <v>206</v>
          </cell>
          <cell r="L48">
            <v>0</v>
          </cell>
          <cell r="M48">
            <v>29</v>
          </cell>
          <cell r="N48">
            <v>235</v>
          </cell>
          <cell r="O48">
            <v>0</v>
          </cell>
          <cell r="P48">
            <v>206.01999999999998</v>
          </cell>
          <cell r="Q48">
            <v>0</v>
          </cell>
        </row>
        <row r="49">
          <cell r="A49">
            <v>2016</v>
          </cell>
          <cell r="B49" t="str">
            <v>Jul</v>
          </cell>
          <cell r="C49" t="str">
            <v>Palo Verde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>Div0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2016</v>
          </cell>
          <cell r="B50" t="str">
            <v>Jul</v>
          </cell>
          <cell r="C50" t="str">
            <v>Utah North</v>
          </cell>
          <cell r="D50">
            <v>4714.3999999999996</v>
          </cell>
          <cell r="E50">
            <v>0</v>
          </cell>
          <cell r="F50">
            <v>-67.599999999999994</v>
          </cell>
          <cell r="G50">
            <v>604.1</v>
          </cell>
          <cell r="H50">
            <v>515.29999999999995</v>
          </cell>
          <cell r="I50">
            <v>11.1</v>
          </cell>
          <cell r="J50">
            <v>2577.1999999999998</v>
          </cell>
          <cell r="K50">
            <v>21.5</v>
          </cell>
          <cell r="L50">
            <v>143.1</v>
          </cell>
          <cell r="M50">
            <v>2420.3000000000002</v>
          </cell>
          <cell r="N50">
            <v>0</v>
          </cell>
          <cell r="O50">
            <v>88.7</v>
          </cell>
          <cell r="P50">
            <v>23.25</v>
          </cell>
          <cell r="Q50">
            <v>1.78</v>
          </cell>
        </row>
        <row r="51">
          <cell r="A51">
            <v>2016</v>
          </cell>
          <cell r="B51" t="str">
            <v>Jul</v>
          </cell>
          <cell r="C51" t="str">
            <v>_4-Corners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Div0</v>
          </cell>
          <cell r="J51">
            <v>0</v>
          </cell>
          <cell r="K51">
            <v>-235</v>
          </cell>
          <cell r="L51">
            <v>0</v>
          </cell>
          <cell r="M51">
            <v>235</v>
          </cell>
          <cell r="N51">
            <v>0</v>
          </cell>
          <cell r="O51">
            <v>0</v>
          </cell>
          <cell r="P51">
            <v>0</v>
          </cell>
          <cell r="Q51">
            <v>235</v>
          </cell>
        </row>
        <row r="52">
          <cell r="A52">
            <v>2016</v>
          </cell>
          <cell r="B52" t="str">
            <v>Jul</v>
          </cell>
          <cell r="C52" t="str">
            <v>Utah South</v>
          </cell>
          <cell r="D52">
            <v>678</v>
          </cell>
          <cell r="E52">
            <v>0</v>
          </cell>
          <cell r="F52">
            <v>0</v>
          </cell>
          <cell r="G52">
            <v>88.1</v>
          </cell>
          <cell r="H52">
            <v>88.1</v>
          </cell>
          <cell r="I52">
            <v>13</v>
          </cell>
          <cell r="J52">
            <v>2629.7</v>
          </cell>
          <cell r="K52">
            <v>22.5</v>
          </cell>
          <cell r="L52">
            <v>0</v>
          </cell>
          <cell r="M52">
            <v>302</v>
          </cell>
          <cell r="N52">
            <v>2188.1</v>
          </cell>
          <cell r="O52">
            <v>0</v>
          </cell>
          <cell r="P52">
            <v>139.41999999999996</v>
          </cell>
          <cell r="Q52">
            <v>116.88</v>
          </cell>
        </row>
        <row r="53">
          <cell r="A53">
            <v>2016</v>
          </cell>
          <cell r="B53" t="str">
            <v>Jul</v>
          </cell>
          <cell r="C53" t="str">
            <v>Cholla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Div0</v>
          </cell>
          <cell r="J53">
            <v>387</v>
          </cell>
          <cell r="K53">
            <v>0</v>
          </cell>
          <cell r="L53">
            <v>0</v>
          </cell>
          <cell r="M53">
            <v>0</v>
          </cell>
          <cell r="N53">
            <v>387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2016</v>
          </cell>
          <cell r="B54" t="str">
            <v>Jul</v>
          </cell>
          <cell r="C54" t="str">
            <v>Colorado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146</v>
          </cell>
          <cell r="I54" t="str">
            <v>Div0</v>
          </cell>
          <cell r="J54">
            <v>242</v>
          </cell>
          <cell r="K54">
            <v>0</v>
          </cell>
          <cell r="L54">
            <v>0</v>
          </cell>
          <cell r="M54">
            <v>0</v>
          </cell>
          <cell r="N54">
            <v>96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2016</v>
          </cell>
          <cell r="B55" t="str">
            <v>Jul</v>
          </cell>
          <cell r="C55" t="str">
            <v>BPA (Peaking/SIE)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>Div0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2016</v>
          </cell>
          <cell r="B56" t="str">
            <v>Jul</v>
          </cell>
          <cell r="C56" t="str">
            <v>Mead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Div0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2016</v>
          </cell>
          <cell r="B57" t="str">
            <v>Jul</v>
          </cell>
          <cell r="C57" t="str">
            <v>Montana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>Div0</v>
          </cell>
          <cell r="J57">
            <v>151.6</v>
          </cell>
          <cell r="K57">
            <v>0</v>
          </cell>
          <cell r="L57">
            <v>0</v>
          </cell>
          <cell r="M57">
            <v>0</v>
          </cell>
          <cell r="N57">
            <v>151.6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2016</v>
          </cell>
          <cell r="B58" t="str">
            <v>Jul</v>
          </cell>
          <cell r="C58" t="str">
            <v>Hermiston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>Div0</v>
          </cell>
          <cell r="J58">
            <v>227</v>
          </cell>
          <cell r="K58">
            <v>0</v>
          </cell>
          <cell r="L58">
            <v>0</v>
          </cell>
          <cell r="M58">
            <v>0</v>
          </cell>
          <cell r="N58">
            <v>227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2016</v>
          </cell>
          <cell r="B59" t="str">
            <v>Jul</v>
          </cell>
          <cell r="C59" t="str">
            <v>Yakima</v>
          </cell>
          <cell r="D59">
            <v>547.5</v>
          </cell>
          <cell r="E59">
            <v>0</v>
          </cell>
          <cell r="F59">
            <v>-5.2</v>
          </cell>
          <cell r="G59">
            <v>70.5</v>
          </cell>
          <cell r="H59">
            <v>-460.2</v>
          </cell>
          <cell r="I59">
            <v>-84.9</v>
          </cell>
          <cell r="J59">
            <v>0</v>
          </cell>
          <cell r="K59">
            <v>2.1</v>
          </cell>
          <cell r="L59">
            <v>0</v>
          </cell>
          <cell r="M59">
            <v>80</v>
          </cell>
          <cell r="N59">
            <v>0</v>
          </cell>
          <cell r="O59">
            <v>530.70000000000005</v>
          </cell>
          <cell r="P59">
            <v>2.0699999999999998</v>
          </cell>
          <cell r="Q59">
            <v>0</v>
          </cell>
        </row>
        <row r="60">
          <cell r="A60">
            <v>2016</v>
          </cell>
          <cell r="B60" t="str">
            <v>Jul</v>
          </cell>
          <cell r="C60" t="str">
            <v>WallaWalla</v>
          </cell>
          <cell r="D60">
            <v>286.3</v>
          </cell>
          <cell r="E60">
            <v>0</v>
          </cell>
          <cell r="F60">
            <v>-2.1</v>
          </cell>
          <cell r="G60">
            <v>37</v>
          </cell>
          <cell r="H60">
            <v>37</v>
          </cell>
          <cell r="I60">
            <v>13</v>
          </cell>
          <cell r="J60">
            <v>14.2</v>
          </cell>
          <cell r="K60">
            <v>127.7</v>
          </cell>
          <cell r="L60">
            <v>0</v>
          </cell>
          <cell r="M60">
            <v>179.3</v>
          </cell>
          <cell r="N60">
            <v>0</v>
          </cell>
          <cell r="O60">
            <v>0</v>
          </cell>
          <cell r="P60">
            <v>129.97</v>
          </cell>
          <cell r="Q60">
            <v>2.2999999999999998</v>
          </cell>
        </row>
        <row r="61">
          <cell r="A61">
            <v>2016</v>
          </cell>
          <cell r="B61" t="str">
            <v>Jul</v>
          </cell>
          <cell r="C61" t="str">
            <v>Path C North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 t="str">
            <v>Div0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2016</v>
          </cell>
          <cell r="B62" t="str">
            <v>Jul</v>
          </cell>
          <cell r="C62" t="str">
            <v>Path C South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>Div0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2016</v>
          </cell>
          <cell r="B63" t="str">
            <v>Jul</v>
          </cell>
          <cell r="C63" t="str">
            <v>APS Transmission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Div0</v>
          </cell>
          <cell r="J63">
            <v>0</v>
          </cell>
          <cell r="K63">
            <v>0</v>
          </cell>
          <cell r="L63">
            <v>0</v>
          </cell>
          <cell r="M63">
            <v>350</v>
          </cell>
          <cell r="N63">
            <v>350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2016</v>
          </cell>
          <cell r="B64" t="str">
            <v>Jul</v>
          </cell>
          <cell r="C64" t="str">
            <v>Bridger East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Div0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2016</v>
          </cell>
          <cell r="B65" t="str">
            <v>Jul</v>
          </cell>
          <cell r="C65" t="str">
            <v>RedButte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 t="str">
            <v>Div0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2016</v>
          </cell>
          <cell r="B66" t="str">
            <v>Jul</v>
          </cell>
          <cell r="C66" t="str">
            <v>WyomingNE</v>
          </cell>
          <cell r="D66">
            <v>593.70000000000005</v>
          </cell>
          <cell r="E66">
            <v>0</v>
          </cell>
          <cell r="F66">
            <v>0</v>
          </cell>
          <cell r="G66">
            <v>77.2</v>
          </cell>
          <cell r="H66">
            <v>77.2</v>
          </cell>
          <cell r="I66">
            <v>13</v>
          </cell>
          <cell r="J66">
            <v>1030</v>
          </cell>
          <cell r="K66">
            <v>173.5</v>
          </cell>
          <cell r="L66">
            <v>0</v>
          </cell>
          <cell r="M66">
            <v>0</v>
          </cell>
          <cell r="N66">
            <v>532.6</v>
          </cell>
          <cell r="O66">
            <v>0</v>
          </cell>
          <cell r="P66">
            <v>188.66999999999996</v>
          </cell>
          <cell r="Q66">
            <v>15.24</v>
          </cell>
        </row>
        <row r="67">
          <cell r="A67">
            <v>2016</v>
          </cell>
          <cell r="B67" t="str">
            <v>Jul</v>
          </cell>
          <cell r="C67" t="str">
            <v>WyomingSW</v>
          </cell>
          <cell r="D67">
            <v>545.20000000000005</v>
          </cell>
          <cell r="E67">
            <v>0</v>
          </cell>
          <cell r="F67">
            <v>-3.6</v>
          </cell>
          <cell r="G67">
            <v>70.400000000000006</v>
          </cell>
          <cell r="H67">
            <v>70.400000000000006</v>
          </cell>
          <cell r="I67">
            <v>13</v>
          </cell>
          <cell r="J67">
            <v>0</v>
          </cell>
          <cell r="K67">
            <v>5.0999999999999996</v>
          </cell>
          <cell r="L67">
            <v>0</v>
          </cell>
          <cell r="M67">
            <v>932.4</v>
          </cell>
          <cell r="N67">
            <v>325.5</v>
          </cell>
          <cell r="O67">
            <v>0</v>
          </cell>
          <cell r="P67">
            <v>5.09</v>
          </cell>
          <cell r="Q67">
            <v>0</v>
          </cell>
        </row>
        <row r="68">
          <cell r="A68">
            <v>2016</v>
          </cell>
          <cell r="B68" t="str">
            <v>Jul</v>
          </cell>
          <cell r="C68" t="str">
            <v>Aeolis_Wyoming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Div0</v>
          </cell>
          <cell r="J68">
            <v>0</v>
          </cell>
          <cell r="K68">
            <v>0</v>
          </cell>
          <cell r="L68">
            <v>0</v>
          </cell>
          <cell r="M68">
            <v>532.5</v>
          </cell>
          <cell r="N68">
            <v>532.5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2016</v>
          </cell>
          <cell r="B69" t="str">
            <v>Jul</v>
          </cell>
          <cell r="C69" t="str">
            <v>Chehalis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>Div0</v>
          </cell>
          <cell r="J69">
            <v>464.7</v>
          </cell>
          <cell r="K69">
            <v>0</v>
          </cell>
          <cell r="L69">
            <v>0</v>
          </cell>
          <cell r="M69">
            <v>0</v>
          </cell>
          <cell r="N69">
            <v>464.7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2016</v>
          </cell>
          <cell r="B70" t="str">
            <v>Jul</v>
          </cell>
          <cell r="C70" t="str">
            <v>SOregonCal</v>
          </cell>
          <cell r="D70">
            <v>1457.1</v>
          </cell>
          <cell r="E70">
            <v>0</v>
          </cell>
          <cell r="F70">
            <v>-29.1</v>
          </cell>
          <cell r="G70">
            <v>185.6</v>
          </cell>
          <cell r="H70">
            <v>75.5</v>
          </cell>
          <cell r="I70">
            <v>5.3</v>
          </cell>
          <cell r="J70">
            <v>221.7</v>
          </cell>
          <cell r="K70">
            <v>79.400000000000006</v>
          </cell>
          <cell r="L70">
            <v>0</v>
          </cell>
          <cell r="M70">
            <v>1202.2</v>
          </cell>
          <cell r="N70">
            <v>0</v>
          </cell>
          <cell r="O70">
            <v>110.2</v>
          </cell>
          <cell r="P70">
            <v>86.390000000000015</v>
          </cell>
          <cell r="Q70">
            <v>6.95</v>
          </cell>
        </row>
        <row r="71">
          <cell r="A71">
            <v>2016</v>
          </cell>
          <cell r="B71" t="str">
            <v>Jul</v>
          </cell>
          <cell r="C71" t="str">
            <v>PortlandNC</v>
          </cell>
          <cell r="D71">
            <v>501.9</v>
          </cell>
          <cell r="E71">
            <v>0</v>
          </cell>
          <cell r="F71">
            <v>0</v>
          </cell>
          <cell r="G71">
            <v>65.3</v>
          </cell>
          <cell r="H71">
            <v>-5.0999999999999996</v>
          </cell>
          <cell r="I71">
            <v>-1</v>
          </cell>
          <cell r="J71">
            <v>469.7</v>
          </cell>
          <cell r="K71">
            <v>-72.900000000000006</v>
          </cell>
          <cell r="L71">
            <v>0</v>
          </cell>
          <cell r="M71">
            <v>100</v>
          </cell>
          <cell r="N71">
            <v>0</v>
          </cell>
          <cell r="O71">
            <v>70.400000000000006</v>
          </cell>
          <cell r="P71">
            <v>5.08</v>
          </cell>
          <cell r="Q71">
            <v>77.989999999999995</v>
          </cell>
        </row>
        <row r="72">
          <cell r="A72">
            <v>2016</v>
          </cell>
          <cell r="B72" t="str">
            <v>Jul</v>
          </cell>
          <cell r="C72" t="str">
            <v>WillamValcc</v>
          </cell>
          <cell r="D72">
            <v>444.5</v>
          </cell>
          <cell r="E72">
            <v>0</v>
          </cell>
          <cell r="F72">
            <v>0</v>
          </cell>
          <cell r="G72">
            <v>57.8</v>
          </cell>
          <cell r="H72">
            <v>-346.7</v>
          </cell>
          <cell r="I72">
            <v>-78</v>
          </cell>
          <cell r="J72">
            <v>0</v>
          </cell>
          <cell r="K72">
            <v>0</v>
          </cell>
          <cell r="L72">
            <v>0</v>
          </cell>
          <cell r="M72">
            <v>97.8</v>
          </cell>
          <cell r="N72">
            <v>0</v>
          </cell>
          <cell r="O72">
            <v>404.5</v>
          </cell>
          <cell r="P72">
            <v>0</v>
          </cell>
          <cell r="Q72">
            <v>0</v>
          </cell>
        </row>
        <row r="73">
          <cell r="A73">
            <v>2016</v>
          </cell>
          <cell r="B73" t="str">
            <v>Jul</v>
          </cell>
          <cell r="C73" t="str">
            <v>Bethel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>Div0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2016</v>
          </cell>
          <cell r="B74" t="str">
            <v>Jul</v>
          </cell>
          <cell r="C74" t="str">
            <v>Nevada - Oregon Border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>Div0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2016</v>
          </cell>
          <cell r="B75" t="str">
            <v>Jul</v>
          </cell>
          <cell r="C75" t="str">
            <v>Bridger Constraint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>Div0</v>
          </cell>
          <cell r="J75">
            <v>1410.8</v>
          </cell>
          <cell r="K75">
            <v>-1.7</v>
          </cell>
          <cell r="L75">
            <v>0</v>
          </cell>
          <cell r="M75">
            <v>0</v>
          </cell>
          <cell r="N75">
            <v>1409.1</v>
          </cell>
          <cell r="O75">
            <v>0</v>
          </cell>
          <cell r="P75">
            <v>0</v>
          </cell>
          <cell r="Q75">
            <v>1.74</v>
          </cell>
        </row>
        <row r="76">
          <cell r="A76">
            <v>2016</v>
          </cell>
          <cell r="B76" t="str">
            <v>Jul</v>
          </cell>
          <cell r="C76" t="str">
            <v>Hemingway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>Div0</v>
          </cell>
          <cell r="J76">
            <v>0</v>
          </cell>
          <cell r="K76">
            <v>0</v>
          </cell>
          <cell r="L76">
            <v>0</v>
          </cell>
          <cell r="M76">
            <v>800</v>
          </cell>
          <cell r="N76">
            <v>800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2016</v>
          </cell>
          <cell r="B77" t="str">
            <v>Jul</v>
          </cell>
          <cell r="C77" t="str">
            <v>Midpoint Meridian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>Div0</v>
          </cell>
          <cell r="J77">
            <v>0</v>
          </cell>
          <cell r="K77">
            <v>0</v>
          </cell>
          <cell r="L77">
            <v>0</v>
          </cell>
          <cell r="M77">
            <v>29</v>
          </cell>
          <cell r="N77">
            <v>29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2016</v>
          </cell>
          <cell r="B78" t="str">
            <v>Jul</v>
          </cell>
          <cell r="C78" t="str">
            <v>Craig Trans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>Div0</v>
          </cell>
          <cell r="J78">
            <v>0</v>
          </cell>
          <cell r="K78">
            <v>0</v>
          </cell>
          <cell r="L78">
            <v>0</v>
          </cell>
          <cell r="M78">
            <v>67</v>
          </cell>
          <cell r="N78">
            <v>67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2017</v>
          </cell>
          <cell r="B79" t="str">
            <v>Jul</v>
          </cell>
          <cell r="C79" t="str">
            <v>Arizona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-93.1</v>
          </cell>
          <cell r="I79" t="str">
            <v>Div0</v>
          </cell>
          <cell r="J79">
            <v>0</v>
          </cell>
          <cell r="K79">
            <v>-245</v>
          </cell>
          <cell r="L79">
            <v>0</v>
          </cell>
          <cell r="M79">
            <v>151.9</v>
          </cell>
          <cell r="N79">
            <v>0</v>
          </cell>
          <cell r="O79">
            <v>93.1</v>
          </cell>
          <cell r="P79">
            <v>0</v>
          </cell>
          <cell r="Q79">
            <v>245</v>
          </cell>
        </row>
        <row r="80">
          <cell r="A80">
            <v>2017</v>
          </cell>
          <cell r="B80" t="str">
            <v>Jul</v>
          </cell>
          <cell r="C80" t="str">
            <v>COB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>Div0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2017</v>
          </cell>
          <cell r="B81" t="str">
            <v>Jul</v>
          </cell>
          <cell r="C81" t="str">
            <v>Goshen</v>
          </cell>
          <cell r="D81">
            <v>448.7</v>
          </cell>
          <cell r="E81">
            <v>0</v>
          </cell>
          <cell r="F81">
            <v>-1.8</v>
          </cell>
          <cell r="G81">
            <v>58.1</v>
          </cell>
          <cell r="H81">
            <v>58.1</v>
          </cell>
          <cell r="I81">
            <v>13</v>
          </cell>
          <cell r="J81">
            <v>20.3</v>
          </cell>
          <cell r="K81">
            <v>43.2</v>
          </cell>
          <cell r="L81">
            <v>180.2</v>
          </cell>
          <cell r="M81">
            <v>261.39999999999998</v>
          </cell>
          <cell r="N81">
            <v>0</v>
          </cell>
          <cell r="O81">
            <v>0</v>
          </cell>
          <cell r="P81">
            <v>49.17</v>
          </cell>
          <cell r="Q81">
            <v>6</v>
          </cell>
        </row>
        <row r="82">
          <cell r="A82">
            <v>2017</v>
          </cell>
          <cell r="B82" t="str">
            <v>Jul</v>
          </cell>
          <cell r="C82" t="str">
            <v>Brady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>Div0</v>
          </cell>
          <cell r="J82">
            <v>0</v>
          </cell>
          <cell r="K82">
            <v>-3.6</v>
          </cell>
          <cell r="L82">
            <v>0</v>
          </cell>
          <cell r="M82">
            <v>3.6</v>
          </cell>
          <cell r="N82">
            <v>0</v>
          </cell>
          <cell r="O82">
            <v>0</v>
          </cell>
          <cell r="P82">
            <v>0</v>
          </cell>
          <cell r="Q82">
            <v>3.6</v>
          </cell>
        </row>
        <row r="83">
          <cell r="A83">
            <v>2017</v>
          </cell>
          <cell r="B83" t="str">
            <v>Jul</v>
          </cell>
          <cell r="C83" t="str">
            <v>Bridger West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>Div0</v>
          </cell>
          <cell r="J83">
            <v>0</v>
          </cell>
          <cell r="K83">
            <v>0</v>
          </cell>
          <cell r="L83">
            <v>0</v>
          </cell>
          <cell r="M83">
            <v>1036.2</v>
          </cell>
          <cell r="N83">
            <v>1036.2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2017</v>
          </cell>
          <cell r="B84" t="str">
            <v>Jul</v>
          </cell>
          <cell r="C84" t="str">
            <v>Borah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>Div0</v>
          </cell>
          <cell r="J84">
            <v>0</v>
          </cell>
          <cell r="K84">
            <v>0</v>
          </cell>
          <cell r="L84">
            <v>0</v>
          </cell>
          <cell r="M84">
            <v>636.1</v>
          </cell>
          <cell r="N84">
            <v>636.1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2017</v>
          </cell>
          <cell r="B85" t="str">
            <v>Jul</v>
          </cell>
          <cell r="C85" t="str">
            <v>Mid Columbia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>Div0</v>
          </cell>
          <cell r="J85">
            <v>78.599999999999994</v>
          </cell>
          <cell r="K85">
            <v>-9.8000000000000007</v>
          </cell>
          <cell r="L85">
            <v>0</v>
          </cell>
          <cell r="M85">
            <v>0</v>
          </cell>
          <cell r="N85">
            <v>68.900000000000006</v>
          </cell>
          <cell r="O85">
            <v>0</v>
          </cell>
          <cell r="P85">
            <v>66.3</v>
          </cell>
          <cell r="Q85">
            <v>76.070000000000007</v>
          </cell>
        </row>
        <row r="86">
          <cell r="A86">
            <v>2017</v>
          </cell>
          <cell r="B86" t="str">
            <v>Jul</v>
          </cell>
          <cell r="C86" t="str">
            <v>Mona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 t="str">
            <v>Div0</v>
          </cell>
          <cell r="J86">
            <v>0</v>
          </cell>
          <cell r="K86">
            <v>100</v>
          </cell>
          <cell r="L86">
            <v>0</v>
          </cell>
          <cell r="M86">
            <v>29</v>
          </cell>
          <cell r="N86">
            <v>129</v>
          </cell>
          <cell r="O86">
            <v>0</v>
          </cell>
          <cell r="P86">
            <v>100.02</v>
          </cell>
          <cell r="Q86">
            <v>0</v>
          </cell>
        </row>
        <row r="87">
          <cell r="A87">
            <v>2017</v>
          </cell>
          <cell r="B87" t="str">
            <v>Jul</v>
          </cell>
          <cell r="C87" t="str">
            <v>Palo Verde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 t="str">
            <v>Div0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2017</v>
          </cell>
          <cell r="B88" t="str">
            <v>Jul</v>
          </cell>
          <cell r="C88" t="str">
            <v>Utah North</v>
          </cell>
          <cell r="D88">
            <v>4810.3</v>
          </cell>
          <cell r="E88">
            <v>0</v>
          </cell>
          <cell r="F88">
            <v>-67.599999999999994</v>
          </cell>
          <cell r="G88">
            <v>616.5</v>
          </cell>
          <cell r="H88">
            <v>616.5</v>
          </cell>
          <cell r="I88">
            <v>13</v>
          </cell>
          <cell r="J88">
            <v>2577.1999999999998</v>
          </cell>
          <cell r="K88">
            <v>21.5</v>
          </cell>
          <cell r="L88">
            <v>143.1</v>
          </cell>
          <cell r="M88">
            <v>2617.4</v>
          </cell>
          <cell r="N88">
            <v>0</v>
          </cell>
          <cell r="O88">
            <v>0</v>
          </cell>
          <cell r="P88">
            <v>23.25</v>
          </cell>
          <cell r="Q88">
            <v>1.78</v>
          </cell>
        </row>
        <row r="89">
          <cell r="A89">
            <v>2017</v>
          </cell>
          <cell r="B89" t="str">
            <v>Jul</v>
          </cell>
          <cell r="C89" t="str">
            <v>_4-Corners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Div0</v>
          </cell>
          <cell r="J89">
            <v>0</v>
          </cell>
          <cell r="K89">
            <v>-235</v>
          </cell>
          <cell r="L89">
            <v>0</v>
          </cell>
          <cell r="M89">
            <v>235</v>
          </cell>
          <cell r="N89">
            <v>0</v>
          </cell>
          <cell r="O89">
            <v>0</v>
          </cell>
          <cell r="P89">
            <v>0</v>
          </cell>
          <cell r="Q89">
            <v>235</v>
          </cell>
        </row>
        <row r="90">
          <cell r="A90">
            <v>2017</v>
          </cell>
          <cell r="B90" t="str">
            <v>Jul</v>
          </cell>
          <cell r="C90" t="str">
            <v>Utah South</v>
          </cell>
          <cell r="D90">
            <v>696.1</v>
          </cell>
          <cell r="E90">
            <v>0</v>
          </cell>
          <cell r="F90">
            <v>0</v>
          </cell>
          <cell r="G90">
            <v>90.5</v>
          </cell>
          <cell r="H90">
            <v>90.5</v>
          </cell>
          <cell r="I90">
            <v>13</v>
          </cell>
          <cell r="J90">
            <v>2629.7</v>
          </cell>
          <cell r="K90">
            <v>223.7</v>
          </cell>
          <cell r="L90">
            <v>0</v>
          </cell>
          <cell r="M90">
            <v>196</v>
          </cell>
          <cell r="N90">
            <v>2262.8000000000002</v>
          </cell>
          <cell r="O90">
            <v>0</v>
          </cell>
          <cell r="P90">
            <v>265.59999999999997</v>
          </cell>
          <cell r="Q90">
            <v>41.85</v>
          </cell>
        </row>
        <row r="91">
          <cell r="A91">
            <v>2017</v>
          </cell>
          <cell r="B91" t="str">
            <v>Jul</v>
          </cell>
          <cell r="C91" t="str">
            <v>Cholla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>Div0</v>
          </cell>
          <cell r="J91">
            <v>387</v>
          </cell>
          <cell r="K91">
            <v>0</v>
          </cell>
          <cell r="L91">
            <v>0</v>
          </cell>
          <cell r="M91">
            <v>0</v>
          </cell>
          <cell r="N91">
            <v>387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2017</v>
          </cell>
          <cell r="B92" t="str">
            <v>Jul</v>
          </cell>
          <cell r="C92" t="str">
            <v>Colorado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146</v>
          </cell>
          <cell r="I92" t="str">
            <v>Div0</v>
          </cell>
          <cell r="J92">
            <v>242</v>
          </cell>
          <cell r="K92">
            <v>0</v>
          </cell>
          <cell r="L92">
            <v>0</v>
          </cell>
          <cell r="M92">
            <v>0</v>
          </cell>
          <cell r="N92">
            <v>96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2017</v>
          </cell>
          <cell r="B93" t="str">
            <v>Jul</v>
          </cell>
          <cell r="C93" t="str">
            <v>BPA (Peaking/SIE)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Div0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2017</v>
          </cell>
          <cell r="B94" t="str">
            <v>Jul</v>
          </cell>
          <cell r="C94" t="str">
            <v>Mead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>Div0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2017</v>
          </cell>
          <cell r="B95" t="str">
            <v>Jul</v>
          </cell>
          <cell r="C95" t="str">
            <v>Montana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 t="str">
            <v>Div0</v>
          </cell>
          <cell r="J95">
            <v>151.6</v>
          </cell>
          <cell r="K95">
            <v>0</v>
          </cell>
          <cell r="L95">
            <v>0</v>
          </cell>
          <cell r="M95">
            <v>0</v>
          </cell>
          <cell r="N95">
            <v>151.6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2017</v>
          </cell>
          <cell r="B96" t="str">
            <v>Jul</v>
          </cell>
          <cell r="C96" t="str">
            <v>Hermiston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>Div0</v>
          </cell>
          <cell r="J96">
            <v>227</v>
          </cell>
          <cell r="K96">
            <v>0</v>
          </cell>
          <cell r="L96">
            <v>0</v>
          </cell>
          <cell r="M96">
            <v>0</v>
          </cell>
          <cell r="N96">
            <v>227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2017</v>
          </cell>
          <cell r="B97" t="str">
            <v>Jul</v>
          </cell>
          <cell r="C97" t="str">
            <v>Yakima</v>
          </cell>
          <cell r="D97">
            <v>551.79999999999995</v>
          </cell>
          <cell r="E97">
            <v>0</v>
          </cell>
          <cell r="F97">
            <v>-5.2</v>
          </cell>
          <cell r="G97">
            <v>71.099999999999994</v>
          </cell>
          <cell r="H97">
            <v>-464.5</v>
          </cell>
          <cell r="I97">
            <v>-85</v>
          </cell>
          <cell r="J97">
            <v>0</v>
          </cell>
          <cell r="K97">
            <v>2.1</v>
          </cell>
          <cell r="L97">
            <v>0</v>
          </cell>
          <cell r="M97">
            <v>80</v>
          </cell>
          <cell r="N97">
            <v>0</v>
          </cell>
          <cell r="O97">
            <v>535.6</v>
          </cell>
          <cell r="P97">
            <v>2.0699999999999998</v>
          </cell>
          <cell r="Q97">
            <v>0</v>
          </cell>
        </row>
        <row r="98">
          <cell r="A98">
            <v>2017</v>
          </cell>
          <cell r="B98" t="str">
            <v>Jul</v>
          </cell>
          <cell r="C98" t="str">
            <v>WallaWalla</v>
          </cell>
          <cell r="D98">
            <v>287.39999999999998</v>
          </cell>
          <cell r="E98">
            <v>0</v>
          </cell>
          <cell r="F98">
            <v>-2.1</v>
          </cell>
          <cell r="G98">
            <v>37.1</v>
          </cell>
          <cell r="H98">
            <v>-108.5</v>
          </cell>
          <cell r="I98">
            <v>-38</v>
          </cell>
          <cell r="J98">
            <v>14.2</v>
          </cell>
          <cell r="K98">
            <v>127.7</v>
          </cell>
          <cell r="L98">
            <v>0</v>
          </cell>
          <cell r="M98">
            <v>35</v>
          </cell>
          <cell r="N98">
            <v>0</v>
          </cell>
          <cell r="O98">
            <v>145.6</v>
          </cell>
          <cell r="P98">
            <v>129.97</v>
          </cell>
          <cell r="Q98">
            <v>2.2999999999999998</v>
          </cell>
        </row>
        <row r="99">
          <cell r="A99">
            <v>2017</v>
          </cell>
          <cell r="B99" t="str">
            <v>Jul</v>
          </cell>
          <cell r="C99" t="str">
            <v>Path C North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>Div0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2017</v>
          </cell>
          <cell r="B100" t="str">
            <v>Jul</v>
          </cell>
          <cell r="C100" t="str">
            <v>Path C South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>Div0</v>
          </cell>
          <cell r="J100">
            <v>0</v>
          </cell>
          <cell r="K100">
            <v>0</v>
          </cell>
          <cell r="L100">
            <v>0</v>
          </cell>
          <cell r="M100">
            <v>38.299999999999997</v>
          </cell>
          <cell r="N100">
            <v>38.299999999999997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2017</v>
          </cell>
          <cell r="B101" t="str">
            <v>Jul</v>
          </cell>
          <cell r="C101" t="str">
            <v>APS Transmission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>Div0</v>
          </cell>
          <cell r="J101">
            <v>0</v>
          </cell>
          <cell r="K101">
            <v>0</v>
          </cell>
          <cell r="L101">
            <v>0</v>
          </cell>
          <cell r="M101">
            <v>350</v>
          </cell>
          <cell r="N101">
            <v>350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2017</v>
          </cell>
          <cell r="B102" t="str">
            <v>Jul</v>
          </cell>
          <cell r="C102" t="str">
            <v>Bridger East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Div0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2017</v>
          </cell>
          <cell r="B103" t="str">
            <v>Jul</v>
          </cell>
          <cell r="C103" t="str">
            <v>RedButte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>Div0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2017</v>
          </cell>
          <cell r="B104" t="str">
            <v>Jul</v>
          </cell>
          <cell r="C104" t="str">
            <v>WyomingNE</v>
          </cell>
          <cell r="D104">
            <v>598.9</v>
          </cell>
          <cell r="E104">
            <v>0</v>
          </cell>
          <cell r="F104">
            <v>0</v>
          </cell>
          <cell r="G104">
            <v>77.900000000000006</v>
          </cell>
          <cell r="H104">
            <v>77.900000000000006</v>
          </cell>
          <cell r="I104">
            <v>13</v>
          </cell>
          <cell r="J104">
            <v>1030</v>
          </cell>
          <cell r="K104">
            <v>173.5</v>
          </cell>
          <cell r="L104">
            <v>0</v>
          </cell>
          <cell r="M104">
            <v>0</v>
          </cell>
          <cell r="N104">
            <v>526.70000000000005</v>
          </cell>
          <cell r="O104">
            <v>0</v>
          </cell>
          <cell r="P104">
            <v>188.66999999999996</v>
          </cell>
          <cell r="Q104">
            <v>15.24</v>
          </cell>
        </row>
        <row r="105">
          <cell r="A105">
            <v>2017</v>
          </cell>
          <cell r="B105" t="str">
            <v>Jul</v>
          </cell>
          <cell r="C105" t="str">
            <v>WyomingSW</v>
          </cell>
          <cell r="D105">
            <v>547.9</v>
          </cell>
          <cell r="E105">
            <v>0</v>
          </cell>
          <cell r="F105">
            <v>-3.6</v>
          </cell>
          <cell r="G105">
            <v>70.8</v>
          </cell>
          <cell r="H105">
            <v>70.8</v>
          </cell>
          <cell r="I105">
            <v>13</v>
          </cell>
          <cell r="J105">
            <v>0</v>
          </cell>
          <cell r="K105">
            <v>5.0999999999999996</v>
          </cell>
          <cell r="L105">
            <v>0</v>
          </cell>
          <cell r="M105">
            <v>926.6</v>
          </cell>
          <cell r="N105">
            <v>316.60000000000002</v>
          </cell>
          <cell r="O105">
            <v>0</v>
          </cell>
          <cell r="P105">
            <v>5.09</v>
          </cell>
          <cell r="Q105">
            <v>0</v>
          </cell>
        </row>
        <row r="106">
          <cell r="A106">
            <v>2017</v>
          </cell>
          <cell r="B106" t="str">
            <v>Jul</v>
          </cell>
          <cell r="C106" t="str">
            <v>Aeolis_Wyoming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>Div0</v>
          </cell>
          <cell r="J106">
            <v>0</v>
          </cell>
          <cell r="K106">
            <v>0</v>
          </cell>
          <cell r="L106">
            <v>0</v>
          </cell>
          <cell r="M106">
            <v>526.70000000000005</v>
          </cell>
          <cell r="N106">
            <v>526.70000000000005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2017</v>
          </cell>
          <cell r="B107" t="str">
            <v>Jul</v>
          </cell>
          <cell r="C107" t="str">
            <v>Chehalis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>Div0</v>
          </cell>
          <cell r="J107">
            <v>464.7</v>
          </cell>
          <cell r="K107">
            <v>0</v>
          </cell>
          <cell r="L107">
            <v>0</v>
          </cell>
          <cell r="M107">
            <v>0</v>
          </cell>
          <cell r="N107">
            <v>464.7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2017</v>
          </cell>
          <cell r="B108" t="str">
            <v>Jul</v>
          </cell>
          <cell r="C108" t="str">
            <v>SOregonCal</v>
          </cell>
          <cell r="D108">
            <v>1476.4</v>
          </cell>
          <cell r="E108">
            <v>0</v>
          </cell>
          <cell r="F108">
            <v>-29.1</v>
          </cell>
          <cell r="G108">
            <v>188.1</v>
          </cell>
          <cell r="H108">
            <v>61.1</v>
          </cell>
          <cell r="I108">
            <v>4.2</v>
          </cell>
          <cell r="J108">
            <v>202.6</v>
          </cell>
          <cell r="K108">
            <v>97.8</v>
          </cell>
          <cell r="L108">
            <v>0</v>
          </cell>
          <cell r="M108">
            <v>1208</v>
          </cell>
          <cell r="N108">
            <v>0</v>
          </cell>
          <cell r="O108">
            <v>127.1</v>
          </cell>
          <cell r="P108">
            <v>104.74000000000001</v>
          </cell>
          <cell r="Q108">
            <v>6.95</v>
          </cell>
        </row>
        <row r="109">
          <cell r="A109">
            <v>2017</v>
          </cell>
          <cell r="B109" t="str">
            <v>Jul</v>
          </cell>
          <cell r="C109" t="str">
            <v>PortlandNC</v>
          </cell>
          <cell r="D109">
            <v>506.8</v>
          </cell>
          <cell r="E109">
            <v>0</v>
          </cell>
          <cell r="F109">
            <v>0</v>
          </cell>
          <cell r="G109">
            <v>65.900000000000006</v>
          </cell>
          <cell r="H109">
            <v>65.900000000000006</v>
          </cell>
          <cell r="I109">
            <v>13</v>
          </cell>
          <cell r="J109">
            <v>470.4</v>
          </cell>
          <cell r="K109">
            <v>-65.599999999999994</v>
          </cell>
          <cell r="L109">
            <v>0</v>
          </cell>
          <cell r="M109">
            <v>167.9</v>
          </cell>
          <cell r="N109">
            <v>0</v>
          </cell>
          <cell r="O109">
            <v>0</v>
          </cell>
          <cell r="P109">
            <v>12.419999999999998</v>
          </cell>
          <cell r="Q109">
            <v>78</v>
          </cell>
        </row>
        <row r="110">
          <cell r="A110">
            <v>2017</v>
          </cell>
          <cell r="B110" t="str">
            <v>Jul</v>
          </cell>
          <cell r="C110" t="str">
            <v>WillamValcc</v>
          </cell>
          <cell r="D110">
            <v>448.6</v>
          </cell>
          <cell r="E110">
            <v>0</v>
          </cell>
          <cell r="F110">
            <v>0</v>
          </cell>
          <cell r="G110">
            <v>58.3</v>
          </cell>
          <cell r="H110">
            <v>-324.60000000000002</v>
          </cell>
          <cell r="I110">
            <v>-72.400000000000006</v>
          </cell>
          <cell r="J110">
            <v>0</v>
          </cell>
          <cell r="K110">
            <v>0</v>
          </cell>
          <cell r="L110">
            <v>0</v>
          </cell>
          <cell r="M110">
            <v>124</v>
          </cell>
          <cell r="N110">
            <v>0</v>
          </cell>
          <cell r="O110">
            <v>382.9</v>
          </cell>
          <cell r="P110">
            <v>0</v>
          </cell>
          <cell r="Q110">
            <v>0</v>
          </cell>
        </row>
        <row r="111">
          <cell r="A111">
            <v>2017</v>
          </cell>
          <cell r="B111" t="str">
            <v>Jul</v>
          </cell>
          <cell r="C111" t="str">
            <v>Bethel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>Div0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2017</v>
          </cell>
          <cell r="B112" t="str">
            <v>Jul</v>
          </cell>
          <cell r="C112" t="str">
            <v>Nevada - Oregon Border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>Div0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2017</v>
          </cell>
          <cell r="B113" t="str">
            <v>Jul</v>
          </cell>
          <cell r="C113" t="str">
            <v>Bridger Constraint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>Div0</v>
          </cell>
          <cell r="J113">
            <v>1408</v>
          </cell>
          <cell r="K113">
            <v>-1.7</v>
          </cell>
          <cell r="L113">
            <v>0</v>
          </cell>
          <cell r="M113">
            <v>0</v>
          </cell>
          <cell r="N113">
            <v>1406.3</v>
          </cell>
          <cell r="O113">
            <v>0</v>
          </cell>
          <cell r="P113">
            <v>0</v>
          </cell>
          <cell r="Q113">
            <v>1.74</v>
          </cell>
        </row>
        <row r="114">
          <cell r="A114">
            <v>2017</v>
          </cell>
          <cell r="B114" t="str">
            <v>Jul</v>
          </cell>
          <cell r="C114" t="str">
            <v>Hemingway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>Div0</v>
          </cell>
          <cell r="J114">
            <v>0</v>
          </cell>
          <cell r="K114">
            <v>0</v>
          </cell>
          <cell r="L114">
            <v>0</v>
          </cell>
          <cell r="M114">
            <v>384.4</v>
          </cell>
          <cell r="N114">
            <v>384.4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2017</v>
          </cell>
          <cell r="B115" t="str">
            <v>Jul</v>
          </cell>
          <cell r="C115" t="str">
            <v>Midpoint Meridian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>Div0</v>
          </cell>
          <cell r="J115">
            <v>0</v>
          </cell>
          <cell r="K115">
            <v>0</v>
          </cell>
          <cell r="L115">
            <v>0</v>
          </cell>
          <cell r="M115">
            <v>400</v>
          </cell>
          <cell r="N115">
            <v>400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2017</v>
          </cell>
          <cell r="B116" t="str">
            <v>Jul</v>
          </cell>
          <cell r="C116" t="str">
            <v>Craig Trans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>Div0</v>
          </cell>
          <cell r="J116">
            <v>0</v>
          </cell>
          <cell r="K116">
            <v>0</v>
          </cell>
          <cell r="L116">
            <v>0</v>
          </cell>
          <cell r="M116">
            <v>67</v>
          </cell>
          <cell r="N116">
            <v>67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2018</v>
          </cell>
          <cell r="B117" t="str">
            <v>Jul</v>
          </cell>
          <cell r="C117" t="str">
            <v>Arizona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>Div0</v>
          </cell>
          <cell r="J117">
            <v>0</v>
          </cell>
          <cell r="K117">
            <v>-245</v>
          </cell>
          <cell r="L117">
            <v>0</v>
          </cell>
          <cell r="M117">
            <v>245</v>
          </cell>
          <cell r="N117">
            <v>0</v>
          </cell>
          <cell r="O117">
            <v>0</v>
          </cell>
          <cell r="P117">
            <v>0</v>
          </cell>
          <cell r="Q117">
            <v>245</v>
          </cell>
        </row>
        <row r="118">
          <cell r="A118">
            <v>2018</v>
          </cell>
          <cell r="B118" t="str">
            <v>Jul</v>
          </cell>
          <cell r="C118" t="str">
            <v>COB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>Div0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2018</v>
          </cell>
          <cell r="B119" t="str">
            <v>Jul</v>
          </cell>
          <cell r="C119" t="str">
            <v>Goshen</v>
          </cell>
          <cell r="D119">
            <v>451.7</v>
          </cell>
          <cell r="E119">
            <v>0</v>
          </cell>
          <cell r="F119">
            <v>-1.8</v>
          </cell>
          <cell r="G119">
            <v>58.5</v>
          </cell>
          <cell r="H119">
            <v>58.5</v>
          </cell>
          <cell r="I119">
            <v>13</v>
          </cell>
          <cell r="J119">
            <v>20.3</v>
          </cell>
          <cell r="K119">
            <v>43.2</v>
          </cell>
          <cell r="L119">
            <v>180.2</v>
          </cell>
          <cell r="M119">
            <v>264.8</v>
          </cell>
          <cell r="N119">
            <v>0</v>
          </cell>
          <cell r="O119">
            <v>0</v>
          </cell>
          <cell r="P119">
            <v>49.17</v>
          </cell>
          <cell r="Q119">
            <v>6</v>
          </cell>
        </row>
        <row r="120">
          <cell r="A120">
            <v>2018</v>
          </cell>
          <cell r="B120" t="str">
            <v>Jul</v>
          </cell>
          <cell r="C120" t="str">
            <v>Brady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>Div0</v>
          </cell>
          <cell r="J120">
            <v>0</v>
          </cell>
          <cell r="K120">
            <v>-3.6</v>
          </cell>
          <cell r="L120">
            <v>0</v>
          </cell>
          <cell r="M120">
            <v>3.6</v>
          </cell>
          <cell r="N120">
            <v>0</v>
          </cell>
          <cell r="O120">
            <v>0</v>
          </cell>
          <cell r="P120">
            <v>0</v>
          </cell>
          <cell r="Q120">
            <v>3.6</v>
          </cell>
        </row>
        <row r="121">
          <cell r="A121">
            <v>2018</v>
          </cell>
          <cell r="B121" t="str">
            <v>Jul</v>
          </cell>
          <cell r="C121" t="str">
            <v>Bridger West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>Div0</v>
          </cell>
          <cell r="J121">
            <v>0</v>
          </cell>
          <cell r="K121">
            <v>0</v>
          </cell>
          <cell r="L121">
            <v>0</v>
          </cell>
          <cell r="M121">
            <v>1036.2</v>
          </cell>
          <cell r="N121">
            <v>1036.2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2018</v>
          </cell>
          <cell r="B122" t="str">
            <v>Jul</v>
          </cell>
          <cell r="C122" t="str">
            <v>Borah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>Div0</v>
          </cell>
          <cell r="J122">
            <v>0</v>
          </cell>
          <cell r="K122">
            <v>0</v>
          </cell>
          <cell r="L122">
            <v>0</v>
          </cell>
          <cell r="M122">
            <v>636.1</v>
          </cell>
          <cell r="N122">
            <v>636.1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2018</v>
          </cell>
          <cell r="B123" t="str">
            <v>Jul</v>
          </cell>
          <cell r="C123" t="str">
            <v>Mid Columbia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>Div0</v>
          </cell>
          <cell r="J123">
            <v>78.599999999999994</v>
          </cell>
          <cell r="K123">
            <v>-9.8000000000000007</v>
          </cell>
          <cell r="L123">
            <v>0</v>
          </cell>
          <cell r="M123">
            <v>0</v>
          </cell>
          <cell r="N123">
            <v>68.900000000000006</v>
          </cell>
          <cell r="O123">
            <v>0</v>
          </cell>
          <cell r="P123">
            <v>66.3</v>
          </cell>
          <cell r="Q123">
            <v>76.070000000000007</v>
          </cell>
        </row>
        <row r="124">
          <cell r="A124">
            <v>2018</v>
          </cell>
          <cell r="B124" t="str">
            <v>Jul</v>
          </cell>
          <cell r="C124" t="str">
            <v>Mona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>Div0</v>
          </cell>
          <cell r="J124">
            <v>0</v>
          </cell>
          <cell r="K124">
            <v>100</v>
          </cell>
          <cell r="L124">
            <v>0</v>
          </cell>
          <cell r="M124">
            <v>29</v>
          </cell>
          <cell r="N124">
            <v>129</v>
          </cell>
          <cell r="O124">
            <v>0</v>
          </cell>
          <cell r="P124">
            <v>100.02</v>
          </cell>
          <cell r="Q124">
            <v>0</v>
          </cell>
        </row>
        <row r="125">
          <cell r="A125">
            <v>2018</v>
          </cell>
          <cell r="B125" t="str">
            <v>Jul</v>
          </cell>
          <cell r="C125" t="str">
            <v>Palo Verde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>Div0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2018</v>
          </cell>
          <cell r="B126" t="str">
            <v>Jul</v>
          </cell>
          <cell r="C126" t="str">
            <v>Utah North</v>
          </cell>
          <cell r="D126">
            <v>4888.8999999999996</v>
          </cell>
          <cell r="E126">
            <v>0</v>
          </cell>
          <cell r="F126">
            <v>-67.599999999999994</v>
          </cell>
          <cell r="G126">
            <v>626.79999999999995</v>
          </cell>
          <cell r="H126">
            <v>434.4</v>
          </cell>
          <cell r="I126">
            <v>9</v>
          </cell>
          <cell r="J126">
            <v>2634.2</v>
          </cell>
          <cell r="K126">
            <v>21.5</v>
          </cell>
          <cell r="L126">
            <v>143.1</v>
          </cell>
          <cell r="M126">
            <v>2456.8000000000002</v>
          </cell>
          <cell r="N126">
            <v>0</v>
          </cell>
          <cell r="O126">
            <v>192.4</v>
          </cell>
          <cell r="P126">
            <v>23.25</v>
          </cell>
          <cell r="Q126">
            <v>1.78</v>
          </cell>
        </row>
        <row r="127">
          <cell r="A127">
            <v>2018</v>
          </cell>
          <cell r="B127" t="str">
            <v>Jul</v>
          </cell>
          <cell r="C127" t="str">
            <v>_4-Corners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>Div0</v>
          </cell>
          <cell r="J127">
            <v>0</v>
          </cell>
          <cell r="K127">
            <v>-235</v>
          </cell>
          <cell r="L127">
            <v>0</v>
          </cell>
          <cell r="M127">
            <v>235</v>
          </cell>
          <cell r="N127">
            <v>0</v>
          </cell>
          <cell r="O127">
            <v>0</v>
          </cell>
          <cell r="P127">
            <v>0</v>
          </cell>
          <cell r="Q127">
            <v>235</v>
          </cell>
        </row>
        <row r="128">
          <cell r="A128">
            <v>2018</v>
          </cell>
          <cell r="B128" t="str">
            <v>Jul</v>
          </cell>
          <cell r="C128" t="str">
            <v>Utah South</v>
          </cell>
          <cell r="D128">
            <v>711.3</v>
          </cell>
          <cell r="E128">
            <v>0</v>
          </cell>
          <cell r="F128">
            <v>0</v>
          </cell>
          <cell r="G128">
            <v>92.5</v>
          </cell>
          <cell r="H128">
            <v>92.5</v>
          </cell>
          <cell r="I128">
            <v>13</v>
          </cell>
          <cell r="J128">
            <v>2629.7</v>
          </cell>
          <cell r="K128">
            <v>222.4</v>
          </cell>
          <cell r="L128">
            <v>0</v>
          </cell>
          <cell r="M128">
            <v>196</v>
          </cell>
          <cell r="N128">
            <v>2244.3000000000002</v>
          </cell>
          <cell r="O128">
            <v>0</v>
          </cell>
          <cell r="P128">
            <v>264.26999999999992</v>
          </cell>
          <cell r="Q128">
            <v>41.83</v>
          </cell>
        </row>
        <row r="129">
          <cell r="A129">
            <v>2018</v>
          </cell>
          <cell r="B129" t="str">
            <v>Jul</v>
          </cell>
          <cell r="C129" t="str">
            <v>Cholla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>Div0</v>
          </cell>
          <cell r="J129">
            <v>387</v>
          </cell>
          <cell r="K129">
            <v>0</v>
          </cell>
          <cell r="L129">
            <v>0</v>
          </cell>
          <cell r="M129">
            <v>0</v>
          </cell>
          <cell r="N129">
            <v>387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2018</v>
          </cell>
          <cell r="B130" t="str">
            <v>Jul</v>
          </cell>
          <cell r="C130" t="str">
            <v>Colorado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145.1</v>
          </cell>
          <cell r="I130" t="str">
            <v>Div0</v>
          </cell>
          <cell r="J130">
            <v>241.1</v>
          </cell>
          <cell r="K130">
            <v>0</v>
          </cell>
          <cell r="L130">
            <v>0</v>
          </cell>
          <cell r="M130">
            <v>0</v>
          </cell>
          <cell r="N130">
            <v>96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2018</v>
          </cell>
          <cell r="B131" t="str">
            <v>Jul</v>
          </cell>
          <cell r="C131" t="str">
            <v>BPA (Peaking/SIE)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 t="str">
            <v>Div0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2018</v>
          </cell>
          <cell r="B132" t="str">
            <v>Jul</v>
          </cell>
          <cell r="C132" t="str">
            <v>Mead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>Div0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2018</v>
          </cell>
          <cell r="B133" t="str">
            <v>Jul</v>
          </cell>
          <cell r="C133" t="str">
            <v>Montana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>Div0</v>
          </cell>
          <cell r="J133">
            <v>151.6</v>
          </cell>
          <cell r="K133">
            <v>0</v>
          </cell>
          <cell r="L133">
            <v>0</v>
          </cell>
          <cell r="M133">
            <v>0</v>
          </cell>
          <cell r="N133">
            <v>151.6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2018</v>
          </cell>
          <cell r="B134" t="str">
            <v>Jul</v>
          </cell>
          <cell r="C134" t="str">
            <v>Hermiston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>Div0</v>
          </cell>
          <cell r="J134">
            <v>227</v>
          </cell>
          <cell r="K134">
            <v>0</v>
          </cell>
          <cell r="L134">
            <v>0</v>
          </cell>
          <cell r="M134">
            <v>0</v>
          </cell>
          <cell r="N134">
            <v>227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2018</v>
          </cell>
          <cell r="B135" t="str">
            <v>Jul</v>
          </cell>
          <cell r="C135" t="str">
            <v>Yakima</v>
          </cell>
          <cell r="D135">
            <v>558.29999999999995</v>
          </cell>
          <cell r="E135">
            <v>0</v>
          </cell>
          <cell r="F135">
            <v>-5.2</v>
          </cell>
          <cell r="G135">
            <v>71.900000000000006</v>
          </cell>
          <cell r="H135">
            <v>-402.2</v>
          </cell>
          <cell r="I135">
            <v>-72.7</v>
          </cell>
          <cell r="J135">
            <v>0</v>
          </cell>
          <cell r="K135">
            <v>2.1</v>
          </cell>
          <cell r="L135">
            <v>0</v>
          </cell>
          <cell r="M135">
            <v>148.9</v>
          </cell>
          <cell r="N135">
            <v>0</v>
          </cell>
          <cell r="O135">
            <v>474.1</v>
          </cell>
          <cell r="P135">
            <v>2.0699999999999998</v>
          </cell>
          <cell r="Q135">
            <v>0</v>
          </cell>
        </row>
        <row r="136">
          <cell r="A136">
            <v>2018</v>
          </cell>
          <cell r="B136" t="str">
            <v>Jul</v>
          </cell>
          <cell r="C136" t="str">
            <v>WallaWalla</v>
          </cell>
          <cell r="D136">
            <v>288.7</v>
          </cell>
          <cell r="E136">
            <v>0</v>
          </cell>
          <cell r="F136">
            <v>-2.1</v>
          </cell>
          <cell r="G136">
            <v>37.299999999999997</v>
          </cell>
          <cell r="H136">
            <v>37.299999999999997</v>
          </cell>
          <cell r="I136">
            <v>13</v>
          </cell>
          <cell r="J136">
            <v>14.2</v>
          </cell>
          <cell r="K136">
            <v>127.7</v>
          </cell>
          <cell r="L136">
            <v>0</v>
          </cell>
          <cell r="M136">
            <v>182.1</v>
          </cell>
          <cell r="N136">
            <v>0</v>
          </cell>
          <cell r="O136">
            <v>0</v>
          </cell>
          <cell r="P136">
            <v>129.97</v>
          </cell>
          <cell r="Q136">
            <v>2.2999999999999998</v>
          </cell>
        </row>
        <row r="137">
          <cell r="A137">
            <v>2018</v>
          </cell>
          <cell r="B137" t="str">
            <v>Jul</v>
          </cell>
          <cell r="C137" t="str">
            <v>Path C North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>Div0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2018</v>
          </cell>
          <cell r="B138" t="str">
            <v>Jul</v>
          </cell>
          <cell r="C138" t="str">
            <v>Path C South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>Div0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2018</v>
          </cell>
          <cell r="B139" t="str">
            <v>Jul</v>
          </cell>
          <cell r="C139" t="str">
            <v>APS Transmission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>Div0</v>
          </cell>
          <cell r="J139">
            <v>0</v>
          </cell>
          <cell r="K139">
            <v>0</v>
          </cell>
          <cell r="L139">
            <v>0</v>
          </cell>
          <cell r="M139">
            <v>350</v>
          </cell>
          <cell r="N139">
            <v>350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2018</v>
          </cell>
          <cell r="B140" t="str">
            <v>Jul</v>
          </cell>
          <cell r="C140" t="str">
            <v>Bridger East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>Div0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2018</v>
          </cell>
          <cell r="B141" t="str">
            <v>Jul</v>
          </cell>
          <cell r="C141" t="str">
            <v>RedButte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>Div0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2018</v>
          </cell>
          <cell r="B142" t="str">
            <v>Jul</v>
          </cell>
          <cell r="C142" t="str">
            <v>WyomingNE</v>
          </cell>
          <cell r="D142">
            <v>605</v>
          </cell>
          <cell r="E142">
            <v>0</v>
          </cell>
          <cell r="F142">
            <v>0</v>
          </cell>
          <cell r="G142">
            <v>78.7</v>
          </cell>
          <cell r="H142">
            <v>78.7</v>
          </cell>
          <cell r="I142">
            <v>13</v>
          </cell>
          <cell r="J142">
            <v>1030</v>
          </cell>
          <cell r="K142">
            <v>173.5</v>
          </cell>
          <cell r="L142">
            <v>0</v>
          </cell>
          <cell r="M142">
            <v>0</v>
          </cell>
          <cell r="N142">
            <v>519.79999999999995</v>
          </cell>
          <cell r="O142">
            <v>0</v>
          </cell>
          <cell r="P142">
            <v>188.66999999999996</v>
          </cell>
          <cell r="Q142">
            <v>15.24</v>
          </cell>
        </row>
        <row r="143">
          <cell r="A143">
            <v>2018</v>
          </cell>
          <cell r="B143" t="str">
            <v>Jul</v>
          </cell>
          <cell r="C143" t="str">
            <v>WyomingSW</v>
          </cell>
          <cell r="D143">
            <v>551.29999999999995</v>
          </cell>
          <cell r="E143">
            <v>0</v>
          </cell>
          <cell r="F143">
            <v>-3.6</v>
          </cell>
          <cell r="G143">
            <v>71.2</v>
          </cell>
          <cell r="H143">
            <v>71.2</v>
          </cell>
          <cell r="I143">
            <v>13</v>
          </cell>
          <cell r="J143">
            <v>0</v>
          </cell>
          <cell r="K143">
            <v>5.0999999999999996</v>
          </cell>
          <cell r="L143">
            <v>0</v>
          </cell>
          <cell r="M143">
            <v>919.6</v>
          </cell>
          <cell r="N143">
            <v>305.8</v>
          </cell>
          <cell r="O143">
            <v>0</v>
          </cell>
          <cell r="P143">
            <v>5.09</v>
          </cell>
          <cell r="Q143">
            <v>0</v>
          </cell>
        </row>
        <row r="144">
          <cell r="A144">
            <v>2018</v>
          </cell>
          <cell r="B144" t="str">
            <v>Jul</v>
          </cell>
          <cell r="C144" t="str">
            <v>Aeolis_Wyoming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 t="str">
            <v>Div0</v>
          </cell>
          <cell r="J144">
            <v>0</v>
          </cell>
          <cell r="K144">
            <v>0</v>
          </cell>
          <cell r="L144">
            <v>0</v>
          </cell>
          <cell r="M144">
            <v>519.70000000000005</v>
          </cell>
          <cell r="N144">
            <v>519.70000000000005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2018</v>
          </cell>
          <cell r="B145" t="str">
            <v>Jul</v>
          </cell>
          <cell r="C145" t="str">
            <v>Chehalis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 t="str">
            <v>Div0</v>
          </cell>
          <cell r="J145">
            <v>464.7</v>
          </cell>
          <cell r="K145">
            <v>0</v>
          </cell>
          <cell r="L145">
            <v>0</v>
          </cell>
          <cell r="M145">
            <v>0</v>
          </cell>
          <cell r="N145">
            <v>464.7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2018</v>
          </cell>
          <cell r="B146" t="str">
            <v>Jul</v>
          </cell>
          <cell r="C146" t="str">
            <v>SOregonCal</v>
          </cell>
          <cell r="D146">
            <v>1493.3</v>
          </cell>
          <cell r="E146">
            <v>0</v>
          </cell>
          <cell r="F146">
            <v>-29.1</v>
          </cell>
          <cell r="G146">
            <v>190.3</v>
          </cell>
          <cell r="H146">
            <v>-50.1</v>
          </cell>
          <cell r="I146">
            <v>-3.4</v>
          </cell>
          <cell r="J146">
            <v>226.6</v>
          </cell>
          <cell r="K146">
            <v>92.7</v>
          </cell>
          <cell r="L146">
            <v>0</v>
          </cell>
          <cell r="M146">
            <v>1094.7</v>
          </cell>
          <cell r="N146">
            <v>0</v>
          </cell>
          <cell r="O146">
            <v>240.5</v>
          </cell>
          <cell r="P146">
            <v>99.690000000000012</v>
          </cell>
          <cell r="Q146">
            <v>6.95</v>
          </cell>
        </row>
        <row r="147">
          <cell r="A147">
            <v>2018</v>
          </cell>
          <cell r="B147" t="str">
            <v>Jul</v>
          </cell>
          <cell r="C147" t="str">
            <v>PortlandNC</v>
          </cell>
          <cell r="D147">
            <v>509.3</v>
          </cell>
          <cell r="E147">
            <v>0</v>
          </cell>
          <cell r="F147">
            <v>0</v>
          </cell>
          <cell r="G147">
            <v>66.2</v>
          </cell>
          <cell r="H147">
            <v>-5.2</v>
          </cell>
          <cell r="I147">
            <v>-1</v>
          </cell>
          <cell r="J147">
            <v>469.8</v>
          </cell>
          <cell r="K147">
            <v>-65.599999999999994</v>
          </cell>
          <cell r="L147">
            <v>0</v>
          </cell>
          <cell r="M147">
            <v>100</v>
          </cell>
          <cell r="N147">
            <v>0</v>
          </cell>
          <cell r="O147">
            <v>71.400000000000006</v>
          </cell>
          <cell r="P147">
            <v>12.379999999999999</v>
          </cell>
          <cell r="Q147">
            <v>78.010000000000005</v>
          </cell>
        </row>
        <row r="148">
          <cell r="A148">
            <v>2018</v>
          </cell>
          <cell r="B148" t="str">
            <v>Jul</v>
          </cell>
          <cell r="C148" t="str">
            <v>WillamValcc</v>
          </cell>
          <cell r="D148">
            <v>451</v>
          </cell>
          <cell r="E148">
            <v>0</v>
          </cell>
          <cell r="F148">
            <v>0</v>
          </cell>
          <cell r="G148">
            <v>58.6</v>
          </cell>
          <cell r="H148">
            <v>-327</v>
          </cell>
          <cell r="I148">
            <v>-72.5</v>
          </cell>
          <cell r="J148">
            <v>0</v>
          </cell>
          <cell r="K148">
            <v>0</v>
          </cell>
          <cell r="L148">
            <v>0</v>
          </cell>
          <cell r="M148">
            <v>124</v>
          </cell>
          <cell r="N148">
            <v>0</v>
          </cell>
          <cell r="O148">
            <v>385.6</v>
          </cell>
          <cell r="P148">
            <v>0</v>
          </cell>
          <cell r="Q148">
            <v>0</v>
          </cell>
        </row>
        <row r="149">
          <cell r="A149">
            <v>2018</v>
          </cell>
          <cell r="B149" t="str">
            <v>Jul</v>
          </cell>
          <cell r="C149" t="str">
            <v>Bethel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 t="str">
            <v>Div0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2018</v>
          </cell>
          <cell r="B150" t="str">
            <v>Jul</v>
          </cell>
          <cell r="C150" t="str">
            <v>Nevada - Oregon Border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>Div0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2018</v>
          </cell>
          <cell r="B151" t="str">
            <v>Jul</v>
          </cell>
          <cell r="C151" t="str">
            <v>Bridger Constraint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>Div0</v>
          </cell>
          <cell r="J151">
            <v>1408</v>
          </cell>
          <cell r="K151">
            <v>-1.7</v>
          </cell>
          <cell r="L151">
            <v>0</v>
          </cell>
          <cell r="M151">
            <v>0</v>
          </cell>
          <cell r="N151">
            <v>1406.3</v>
          </cell>
          <cell r="O151">
            <v>0</v>
          </cell>
          <cell r="P151">
            <v>0</v>
          </cell>
          <cell r="Q151">
            <v>1.74</v>
          </cell>
        </row>
        <row r="152">
          <cell r="A152">
            <v>2018</v>
          </cell>
          <cell r="B152" t="str">
            <v>Jul</v>
          </cell>
          <cell r="C152" t="str">
            <v>Hemingway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 t="str">
            <v>Div0</v>
          </cell>
          <cell r="J152">
            <v>0</v>
          </cell>
          <cell r="K152">
            <v>0</v>
          </cell>
          <cell r="L152">
            <v>0</v>
          </cell>
          <cell r="M152">
            <v>419.3</v>
          </cell>
          <cell r="N152">
            <v>419.3</v>
          </cell>
          <cell r="O152">
            <v>0</v>
          </cell>
          <cell r="P152">
            <v>0</v>
          </cell>
          <cell r="Q152">
            <v>0</v>
          </cell>
        </row>
        <row r="153">
          <cell r="A153">
            <v>2018</v>
          </cell>
          <cell r="B153" t="str">
            <v>Jul</v>
          </cell>
          <cell r="C153" t="str">
            <v>Midpoint Meridian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>Div0</v>
          </cell>
          <cell r="J153">
            <v>0</v>
          </cell>
          <cell r="K153">
            <v>0</v>
          </cell>
          <cell r="L153">
            <v>0</v>
          </cell>
          <cell r="M153">
            <v>400</v>
          </cell>
          <cell r="N153">
            <v>400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2018</v>
          </cell>
          <cell r="B154" t="str">
            <v>Jul</v>
          </cell>
          <cell r="C154" t="str">
            <v>Craig Trans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>Div0</v>
          </cell>
          <cell r="J154">
            <v>0</v>
          </cell>
          <cell r="K154">
            <v>0</v>
          </cell>
          <cell r="L154">
            <v>0</v>
          </cell>
          <cell r="M154">
            <v>67</v>
          </cell>
          <cell r="N154">
            <v>67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2019</v>
          </cell>
          <cell r="B155" t="str">
            <v>Jul</v>
          </cell>
          <cell r="C155" t="str">
            <v>Arizona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 t="str">
            <v>Div0</v>
          </cell>
          <cell r="J155">
            <v>0</v>
          </cell>
          <cell r="K155">
            <v>-245</v>
          </cell>
          <cell r="L155">
            <v>0</v>
          </cell>
          <cell r="M155">
            <v>245</v>
          </cell>
          <cell r="N155">
            <v>0</v>
          </cell>
          <cell r="O155">
            <v>0</v>
          </cell>
          <cell r="P155">
            <v>0</v>
          </cell>
          <cell r="Q155">
            <v>245</v>
          </cell>
        </row>
        <row r="156">
          <cell r="A156">
            <v>2019</v>
          </cell>
          <cell r="B156" t="str">
            <v>Jul</v>
          </cell>
          <cell r="C156" t="str">
            <v>COB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>Div0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2019</v>
          </cell>
          <cell r="B157" t="str">
            <v>Jul</v>
          </cell>
          <cell r="C157" t="str">
            <v>Goshen</v>
          </cell>
          <cell r="D157">
            <v>454</v>
          </cell>
          <cell r="E157">
            <v>0</v>
          </cell>
          <cell r="F157">
            <v>-1.8</v>
          </cell>
          <cell r="G157">
            <v>58.8</v>
          </cell>
          <cell r="H157">
            <v>58.8</v>
          </cell>
          <cell r="I157">
            <v>13</v>
          </cell>
          <cell r="J157">
            <v>20.3</v>
          </cell>
          <cell r="K157">
            <v>43.2</v>
          </cell>
          <cell r="L157">
            <v>180.2</v>
          </cell>
          <cell r="M157">
            <v>267.3</v>
          </cell>
          <cell r="N157">
            <v>0</v>
          </cell>
          <cell r="O157">
            <v>0</v>
          </cell>
          <cell r="P157">
            <v>49.17</v>
          </cell>
          <cell r="Q157">
            <v>6</v>
          </cell>
        </row>
        <row r="158">
          <cell r="A158">
            <v>2019</v>
          </cell>
          <cell r="B158" t="str">
            <v>Jul</v>
          </cell>
          <cell r="C158" t="str">
            <v>Brady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 t="str">
            <v>Div0</v>
          </cell>
          <cell r="J158">
            <v>0</v>
          </cell>
          <cell r="K158">
            <v>-3.6</v>
          </cell>
          <cell r="L158">
            <v>0</v>
          </cell>
          <cell r="M158">
            <v>3.6</v>
          </cell>
          <cell r="N158">
            <v>0</v>
          </cell>
          <cell r="O158">
            <v>0</v>
          </cell>
          <cell r="P158">
            <v>0</v>
          </cell>
          <cell r="Q158">
            <v>3.6</v>
          </cell>
        </row>
        <row r="159">
          <cell r="A159">
            <v>2019</v>
          </cell>
          <cell r="B159" t="str">
            <v>Jul</v>
          </cell>
          <cell r="C159" t="str">
            <v>Bridger West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 t="str">
            <v>Div0</v>
          </cell>
          <cell r="J159">
            <v>0</v>
          </cell>
          <cell r="K159">
            <v>0</v>
          </cell>
          <cell r="L159">
            <v>0</v>
          </cell>
          <cell r="M159">
            <v>1036.2</v>
          </cell>
          <cell r="N159">
            <v>1036.2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2019</v>
          </cell>
          <cell r="B160" t="str">
            <v>Jul</v>
          </cell>
          <cell r="C160" t="str">
            <v>Borah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>Div0</v>
          </cell>
          <cell r="J160">
            <v>0</v>
          </cell>
          <cell r="K160">
            <v>0</v>
          </cell>
          <cell r="L160">
            <v>0</v>
          </cell>
          <cell r="M160">
            <v>636.1</v>
          </cell>
          <cell r="N160">
            <v>636.1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2019</v>
          </cell>
          <cell r="B161" t="str">
            <v>Jul</v>
          </cell>
          <cell r="C161" t="str">
            <v>Mid Columbia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-4.5999999999999996</v>
          </cell>
          <cell r="I161" t="str">
            <v>Div0</v>
          </cell>
          <cell r="J161">
            <v>22</v>
          </cell>
          <cell r="K161">
            <v>-26.6</v>
          </cell>
          <cell r="L161">
            <v>0</v>
          </cell>
          <cell r="M161">
            <v>0</v>
          </cell>
          <cell r="N161">
            <v>0</v>
          </cell>
          <cell r="O161">
            <v>4.5999999999999996</v>
          </cell>
          <cell r="P161">
            <v>49.47</v>
          </cell>
          <cell r="Q161">
            <v>76.070000000000007</v>
          </cell>
        </row>
        <row r="162">
          <cell r="A162">
            <v>2019</v>
          </cell>
          <cell r="B162" t="str">
            <v>Jul</v>
          </cell>
          <cell r="C162" t="str">
            <v>Mona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>Div0</v>
          </cell>
          <cell r="J162">
            <v>0</v>
          </cell>
          <cell r="K162">
            <v>100</v>
          </cell>
          <cell r="L162">
            <v>0</v>
          </cell>
          <cell r="M162">
            <v>29</v>
          </cell>
          <cell r="N162">
            <v>129</v>
          </cell>
          <cell r="O162">
            <v>0</v>
          </cell>
          <cell r="P162">
            <v>100.02</v>
          </cell>
          <cell r="Q162">
            <v>0</v>
          </cell>
        </row>
        <row r="163">
          <cell r="A163">
            <v>2019</v>
          </cell>
          <cell r="B163" t="str">
            <v>Jul</v>
          </cell>
          <cell r="C163" t="str">
            <v>Palo Verde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>Div0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2019</v>
          </cell>
          <cell r="B164" t="str">
            <v>Jul</v>
          </cell>
          <cell r="C164" t="str">
            <v>Utah North</v>
          </cell>
          <cell r="D164">
            <v>4958.8</v>
          </cell>
          <cell r="E164">
            <v>0</v>
          </cell>
          <cell r="F164">
            <v>-67.599999999999994</v>
          </cell>
          <cell r="G164">
            <v>635.79999999999995</v>
          </cell>
          <cell r="H164">
            <v>342.6</v>
          </cell>
          <cell r="I164">
            <v>7</v>
          </cell>
          <cell r="J164">
            <v>2634.2</v>
          </cell>
          <cell r="K164">
            <v>21.5</v>
          </cell>
          <cell r="L164">
            <v>143.1</v>
          </cell>
          <cell r="M164">
            <v>2434.9</v>
          </cell>
          <cell r="N164">
            <v>0</v>
          </cell>
          <cell r="O164">
            <v>293.3</v>
          </cell>
          <cell r="P164">
            <v>23.25</v>
          </cell>
          <cell r="Q164">
            <v>1.78</v>
          </cell>
        </row>
        <row r="165">
          <cell r="A165">
            <v>2019</v>
          </cell>
          <cell r="B165" t="str">
            <v>Jul</v>
          </cell>
          <cell r="C165" t="str">
            <v>_4-Corners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>Div0</v>
          </cell>
          <cell r="J165">
            <v>0</v>
          </cell>
          <cell r="K165">
            <v>-235</v>
          </cell>
          <cell r="L165">
            <v>0</v>
          </cell>
          <cell r="M165">
            <v>235</v>
          </cell>
          <cell r="N165">
            <v>0</v>
          </cell>
          <cell r="O165">
            <v>0</v>
          </cell>
          <cell r="P165">
            <v>0</v>
          </cell>
          <cell r="Q165">
            <v>235</v>
          </cell>
        </row>
        <row r="166">
          <cell r="A166">
            <v>2019</v>
          </cell>
          <cell r="B166" t="str">
            <v>Jul</v>
          </cell>
          <cell r="C166" t="str">
            <v>Utah South</v>
          </cell>
          <cell r="D166">
            <v>724.7</v>
          </cell>
          <cell r="E166">
            <v>0</v>
          </cell>
          <cell r="F166">
            <v>0</v>
          </cell>
          <cell r="G166">
            <v>94.2</v>
          </cell>
          <cell r="H166">
            <v>94.2</v>
          </cell>
          <cell r="I166">
            <v>13</v>
          </cell>
          <cell r="J166">
            <v>2629.7</v>
          </cell>
          <cell r="K166">
            <v>221.3</v>
          </cell>
          <cell r="L166">
            <v>0</v>
          </cell>
          <cell r="M166">
            <v>196</v>
          </cell>
          <cell r="N166">
            <v>2228</v>
          </cell>
          <cell r="O166">
            <v>0</v>
          </cell>
          <cell r="P166">
            <v>263.14999999999992</v>
          </cell>
          <cell r="Q166">
            <v>41.83</v>
          </cell>
        </row>
        <row r="167">
          <cell r="A167">
            <v>2019</v>
          </cell>
          <cell r="B167" t="str">
            <v>Jul</v>
          </cell>
          <cell r="C167" t="str">
            <v>Cholla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 t="str">
            <v>Div0</v>
          </cell>
          <cell r="J167">
            <v>387</v>
          </cell>
          <cell r="K167">
            <v>0</v>
          </cell>
          <cell r="L167">
            <v>0</v>
          </cell>
          <cell r="M167">
            <v>0</v>
          </cell>
          <cell r="N167">
            <v>387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2019</v>
          </cell>
          <cell r="B168" t="str">
            <v>Jul</v>
          </cell>
          <cell r="C168" t="str">
            <v>Colorado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145.1</v>
          </cell>
          <cell r="I168" t="str">
            <v>Div0</v>
          </cell>
          <cell r="J168">
            <v>241.1</v>
          </cell>
          <cell r="K168">
            <v>0</v>
          </cell>
          <cell r="L168">
            <v>0</v>
          </cell>
          <cell r="M168">
            <v>0</v>
          </cell>
          <cell r="N168">
            <v>96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2019</v>
          </cell>
          <cell r="B169" t="str">
            <v>Jul</v>
          </cell>
          <cell r="C169" t="str">
            <v>BPA (Peaking/SIE)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 t="str">
            <v>Div0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2019</v>
          </cell>
          <cell r="B170" t="str">
            <v>Jul</v>
          </cell>
          <cell r="C170" t="str">
            <v>Mead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>Div0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2019</v>
          </cell>
          <cell r="B171" t="str">
            <v>Jul</v>
          </cell>
          <cell r="C171" t="str">
            <v>Montana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 t="str">
            <v>Div0</v>
          </cell>
          <cell r="J171">
            <v>151.6</v>
          </cell>
          <cell r="K171">
            <v>0</v>
          </cell>
          <cell r="L171">
            <v>0</v>
          </cell>
          <cell r="M171">
            <v>0</v>
          </cell>
          <cell r="N171">
            <v>151.6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2019</v>
          </cell>
          <cell r="B172" t="str">
            <v>Jul</v>
          </cell>
          <cell r="C172" t="str">
            <v>Hermiston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>Div0</v>
          </cell>
          <cell r="J172">
            <v>227</v>
          </cell>
          <cell r="K172">
            <v>0</v>
          </cell>
          <cell r="L172">
            <v>0</v>
          </cell>
          <cell r="M172">
            <v>0</v>
          </cell>
          <cell r="N172">
            <v>227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2019</v>
          </cell>
          <cell r="B173" t="str">
            <v>Jul</v>
          </cell>
          <cell r="C173" t="str">
            <v>Yakima</v>
          </cell>
          <cell r="D173">
            <v>560</v>
          </cell>
          <cell r="E173">
            <v>0</v>
          </cell>
          <cell r="F173">
            <v>-5.2</v>
          </cell>
          <cell r="G173">
            <v>72.099999999999994</v>
          </cell>
          <cell r="H173">
            <v>-472.7</v>
          </cell>
          <cell r="I173">
            <v>-85.2</v>
          </cell>
          <cell r="J173">
            <v>0</v>
          </cell>
          <cell r="K173">
            <v>2.1</v>
          </cell>
          <cell r="L173">
            <v>0</v>
          </cell>
          <cell r="M173">
            <v>80</v>
          </cell>
          <cell r="N173">
            <v>0</v>
          </cell>
          <cell r="O173">
            <v>544.9</v>
          </cell>
          <cell r="P173">
            <v>2.0699999999999998</v>
          </cell>
          <cell r="Q173">
            <v>0</v>
          </cell>
        </row>
        <row r="174">
          <cell r="A174">
            <v>2019</v>
          </cell>
          <cell r="B174" t="str">
            <v>Jul</v>
          </cell>
          <cell r="C174" t="str">
            <v>WallaWalla</v>
          </cell>
          <cell r="D174">
            <v>288.39999999999998</v>
          </cell>
          <cell r="E174">
            <v>0</v>
          </cell>
          <cell r="F174">
            <v>-2.1</v>
          </cell>
          <cell r="G174">
            <v>37.200000000000003</v>
          </cell>
          <cell r="H174">
            <v>37.200000000000003</v>
          </cell>
          <cell r="I174">
            <v>13</v>
          </cell>
          <cell r="J174">
            <v>14.2</v>
          </cell>
          <cell r="K174">
            <v>127.7</v>
          </cell>
          <cell r="L174">
            <v>0</v>
          </cell>
          <cell r="M174">
            <v>181.7</v>
          </cell>
          <cell r="N174">
            <v>0</v>
          </cell>
          <cell r="O174">
            <v>0</v>
          </cell>
          <cell r="P174">
            <v>129.97</v>
          </cell>
          <cell r="Q174">
            <v>2.2999999999999998</v>
          </cell>
        </row>
        <row r="175">
          <cell r="A175">
            <v>2019</v>
          </cell>
          <cell r="B175" t="str">
            <v>Jul</v>
          </cell>
          <cell r="C175" t="str">
            <v>Path C North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>Div0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2019</v>
          </cell>
          <cell r="B176" t="str">
            <v>Jul</v>
          </cell>
          <cell r="C176" t="str">
            <v>Path C South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 t="str">
            <v>Div0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2019</v>
          </cell>
          <cell r="B177" t="str">
            <v>Jul</v>
          </cell>
          <cell r="C177" t="str">
            <v>APS Transmission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>Div0</v>
          </cell>
          <cell r="J177">
            <v>0</v>
          </cell>
          <cell r="K177">
            <v>0</v>
          </cell>
          <cell r="L177">
            <v>0</v>
          </cell>
          <cell r="M177">
            <v>350</v>
          </cell>
          <cell r="N177">
            <v>350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2019</v>
          </cell>
          <cell r="B178" t="str">
            <v>Jul</v>
          </cell>
          <cell r="C178" t="str">
            <v>Bridger East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>Div0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2019</v>
          </cell>
          <cell r="B179" t="str">
            <v>Jul</v>
          </cell>
          <cell r="C179" t="str">
            <v>RedButte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 t="str">
            <v>Div0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2019</v>
          </cell>
          <cell r="B180" t="str">
            <v>Jul</v>
          </cell>
          <cell r="C180" t="str">
            <v>WyomingNE</v>
          </cell>
          <cell r="D180">
            <v>606.4</v>
          </cell>
          <cell r="E180">
            <v>0</v>
          </cell>
          <cell r="F180">
            <v>0</v>
          </cell>
          <cell r="G180">
            <v>78.8</v>
          </cell>
          <cell r="H180">
            <v>78.8</v>
          </cell>
          <cell r="I180">
            <v>13</v>
          </cell>
          <cell r="J180">
            <v>1025.9000000000001</v>
          </cell>
          <cell r="K180">
            <v>173</v>
          </cell>
          <cell r="L180">
            <v>0</v>
          </cell>
          <cell r="M180">
            <v>0</v>
          </cell>
          <cell r="N180">
            <v>513.70000000000005</v>
          </cell>
          <cell r="O180">
            <v>0</v>
          </cell>
          <cell r="P180">
            <v>188.20999999999998</v>
          </cell>
          <cell r="Q180">
            <v>15.24</v>
          </cell>
        </row>
        <row r="181">
          <cell r="A181">
            <v>2019</v>
          </cell>
          <cell r="B181" t="str">
            <v>Jul</v>
          </cell>
          <cell r="C181" t="str">
            <v>WyomingSW</v>
          </cell>
          <cell r="D181">
            <v>550.9</v>
          </cell>
          <cell r="E181">
            <v>0</v>
          </cell>
          <cell r="F181">
            <v>-3.6</v>
          </cell>
          <cell r="G181">
            <v>71.099999999999994</v>
          </cell>
          <cell r="H181">
            <v>71.099999999999994</v>
          </cell>
          <cell r="I181">
            <v>13</v>
          </cell>
          <cell r="J181">
            <v>0</v>
          </cell>
          <cell r="K181">
            <v>5.0999999999999996</v>
          </cell>
          <cell r="L181">
            <v>0</v>
          </cell>
          <cell r="M181">
            <v>913.5</v>
          </cell>
          <cell r="N181">
            <v>300.2</v>
          </cell>
          <cell r="O181">
            <v>0</v>
          </cell>
          <cell r="P181">
            <v>5.09</v>
          </cell>
          <cell r="Q181">
            <v>0</v>
          </cell>
        </row>
        <row r="182">
          <cell r="A182">
            <v>2019</v>
          </cell>
          <cell r="B182" t="str">
            <v>Jul</v>
          </cell>
          <cell r="C182" t="str">
            <v>Aeolis_Wyoming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 t="str">
            <v>Div0</v>
          </cell>
          <cell r="J182">
            <v>0</v>
          </cell>
          <cell r="K182">
            <v>0</v>
          </cell>
          <cell r="L182">
            <v>0</v>
          </cell>
          <cell r="M182">
            <v>513.6</v>
          </cell>
          <cell r="N182">
            <v>513.6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2019</v>
          </cell>
          <cell r="B183" t="str">
            <v>Jul</v>
          </cell>
          <cell r="C183" t="str">
            <v>Chehalis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>Div0</v>
          </cell>
          <cell r="J183">
            <v>464.7</v>
          </cell>
          <cell r="K183">
            <v>0</v>
          </cell>
          <cell r="L183">
            <v>0</v>
          </cell>
          <cell r="M183">
            <v>0</v>
          </cell>
          <cell r="N183">
            <v>464.7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2019</v>
          </cell>
          <cell r="B184" t="str">
            <v>Jul</v>
          </cell>
          <cell r="C184" t="str">
            <v>SOregonCal</v>
          </cell>
          <cell r="D184">
            <v>1509.7</v>
          </cell>
          <cell r="E184">
            <v>0</v>
          </cell>
          <cell r="F184">
            <v>-29.1</v>
          </cell>
          <cell r="G184">
            <v>192.5</v>
          </cell>
          <cell r="H184">
            <v>44.9</v>
          </cell>
          <cell r="I184">
            <v>3</v>
          </cell>
          <cell r="J184">
            <v>233.3</v>
          </cell>
          <cell r="K184">
            <v>92.4</v>
          </cell>
          <cell r="L184">
            <v>0</v>
          </cell>
          <cell r="M184">
            <v>1199.8</v>
          </cell>
          <cell r="N184">
            <v>0</v>
          </cell>
          <cell r="O184">
            <v>147.6</v>
          </cell>
          <cell r="P184">
            <v>99.31</v>
          </cell>
          <cell r="Q184">
            <v>6.95</v>
          </cell>
        </row>
        <row r="185">
          <cell r="A185">
            <v>2019</v>
          </cell>
          <cell r="B185" t="str">
            <v>Jul</v>
          </cell>
          <cell r="C185" t="str">
            <v>PortlandNC</v>
          </cell>
          <cell r="D185">
            <v>511.5</v>
          </cell>
          <cell r="E185">
            <v>0</v>
          </cell>
          <cell r="F185">
            <v>0</v>
          </cell>
          <cell r="G185">
            <v>66.5</v>
          </cell>
          <cell r="H185">
            <v>-7.1</v>
          </cell>
          <cell r="I185">
            <v>-1.4</v>
          </cell>
          <cell r="J185">
            <v>470.1</v>
          </cell>
          <cell r="K185">
            <v>-65.7</v>
          </cell>
          <cell r="L185">
            <v>0</v>
          </cell>
          <cell r="M185">
            <v>100</v>
          </cell>
          <cell r="N185">
            <v>0</v>
          </cell>
          <cell r="O185">
            <v>73.599999999999994</v>
          </cell>
          <cell r="P185">
            <v>12.32</v>
          </cell>
          <cell r="Q185">
            <v>78.010000000000005</v>
          </cell>
        </row>
        <row r="186">
          <cell r="A186">
            <v>2019</v>
          </cell>
          <cell r="B186" t="str">
            <v>Jul</v>
          </cell>
          <cell r="C186" t="str">
            <v>WillamValcc</v>
          </cell>
          <cell r="D186">
            <v>453.2</v>
          </cell>
          <cell r="E186">
            <v>0</v>
          </cell>
          <cell r="F186">
            <v>0</v>
          </cell>
          <cell r="G186">
            <v>58.9</v>
          </cell>
          <cell r="H186">
            <v>-436.5</v>
          </cell>
          <cell r="I186">
            <v>-96.3</v>
          </cell>
          <cell r="J186">
            <v>0</v>
          </cell>
          <cell r="K186">
            <v>0</v>
          </cell>
          <cell r="L186">
            <v>0</v>
          </cell>
          <cell r="M186">
            <v>16.7</v>
          </cell>
          <cell r="N186">
            <v>0</v>
          </cell>
          <cell r="O186">
            <v>495.5</v>
          </cell>
          <cell r="P186">
            <v>0</v>
          </cell>
          <cell r="Q186">
            <v>0</v>
          </cell>
        </row>
        <row r="187">
          <cell r="A187">
            <v>2019</v>
          </cell>
          <cell r="B187" t="str">
            <v>Jul</v>
          </cell>
          <cell r="C187" t="str">
            <v>Bethel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>Div0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2019</v>
          </cell>
          <cell r="B188" t="str">
            <v>Jul</v>
          </cell>
          <cell r="C188" t="str">
            <v>Nevada - Oregon Border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>Div0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>
            <v>2019</v>
          </cell>
          <cell r="B189" t="str">
            <v>Jul</v>
          </cell>
          <cell r="C189" t="str">
            <v>Bridger Constraint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>Div0</v>
          </cell>
          <cell r="J189">
            <v>1408</v>
          </cell>
          <cell r="K189">
            <v>-1.7</v>
          </cell>
          <cell r="L189">
            <v>0</v>
          </cell>
          <cell r="M189">
            <v>0</v>
          </cell>
          <cell r="N189">
            <v>1406.3</v>
          </cell>
          <cell r="O189">
            <v>0</v>
          </cell>
          <cell r="P189">
            <v>0</v>
          </cell>
          <cell r="Q189">
            <v>1.74</v>
          </cell>
        </row>
        <row r="190">
          <cell r="A190">
            <v>2019</v>
          </cell>
          <cell r="B190" t="str">
            <v>Jul</v>
          </cell>
          <cell r="C190" t="str">
            <v>Hemingway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 t="str">
            <v>Div0</v>
          </cell>
          <cell r="J190">
            <v>0</v>
          </cell>
          <cell r="K190">
            <v>0</v>
          </cell>
          <cell r="L190">
            <v>0</v>
          </cell>
          <cell r="M190">
            <v>800</v>
          </cell>
          <cell r="N190">
            <v>800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2019</v>
          </cell>
          <cell r="B191" t="str">
            <v>Jul</v>
          </cell>
          <cell r="C191" t="str">
            <v>Midpoint Meridian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 t="str">
            <v>Div0</v>
          </cell>
          <cell r="J191">
            <v>0</v>
          </cell>
          <cell r="K191">
            <v>0</v>
          </cell>
          <cell r="L191">
            <v>0</v>
          </cell>
          <cell r="M191">
            <v>16.7</v>
          </cell>
          <cell r="N191">
            <v>16.7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2019</v>
          </cell>
          <cell r="B192" t="str">
            <v>Jul</v>
          </cell>
          <cell r="C192" t="str">
            <v>Craig Trans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 t="str">
            <v>Div0</v>
          </cell>
          <cell r="J192">
            <v>0</v>
          </cell>
          <cell r="K192">
            <v>0</v>
          </cell>
          <cell r="L192">
            <v>0</v>
          </cell>
          <cell r="M192">
            <v>67</v>
          </cell>
          <cell r="N192">
            <v>67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2020</v>
          </cell>
          <cell r="B193" t="str">
            <v>Jul</v>
          </cell>
          <cell r="C193" t="str">
            <v>Arizona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 t="str">
            <v>Div0</v>
          </cell>
          <cell r="J193">
            <v>0</v>
          </cell>
          <cell r="K193">
            <v>-245</v>
          </cell>
          <cell r="L193">
            <v>0</v>
          </cell>
          <cell r="M193">
            <v>245</v>
          </cell>
          <cell r="N193">
            <v>0</v>
          </cell>
          <cell r="O193">
            <v>0</v>
          </cell>
          <cell r="P193">
            <v>0</v>
          </cell>
          <cell r="Q193">
            <v>245</v>
          </cell>
        </row>
        <row r="194">
          <cell r="A194">
            <v>2020</v>
          </cell>
          <cell r="B194" t="str">
            <v>Jul</v>
          </cell>
          <cell r="C194" t="str">
            <v>COB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 t="str">
            <v>Div0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2020</v>
          </cell>
          <cell r="B195" t="str">
            <v>Jul</v>
          </cell>
          <cell r="C195" t="str">
            <v>Goshen</v>
          </cell>
          <cell r="D195">
            <v>449.2</v>
          </cell>
          <cell r="E195">
            <v>0</v>
          </cell>
          <cell r="F195">
            <v>-1.8</v>
          </cell>
          <cell r="G195">
            <v>58.2</v>
          </cell>
          <cell r="H195">
            <v>58.2</v>
          </cell>
          <cell r="I195">
            <v>13</v>
          </cell>
          <cell r="J195">
            <v>20.3</v>
          </cell>
          <cell r="K195">
            <v>43.3</v>
          </cell>
          <cell r="L195">
            <v>180.2</v>
          </cell>
          <cell r="M195">
            <v>261.8</v>
          </cell>
          <cell r="N195">
            <v>0</v>
          </cell>
          <cell r="O195">
            <v>0</v>
          </cell>
          <cell r="P195">
            <v>49.34</v>
          </cell>
          <cell r="Q195">
            <v>6</v>
          </cell>
        </row>
        <row r="196">
          <cell r="A196">
            <v>2020</v>
          </cell>
          <cell r="B196" t="str">
            <v>Jul</v>
          </cell>
          <cell r="C196" t="str">
            <v>Brady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 t="str">
            <v>Div0</v>
          </cell>
          <cell r="J196">
            <v>0</v>
          </cell>
          <cell r="K196">
            <v>-3.6</v>
          </cell>
          <cell r="L196">
            <v>0</v>
          </cell>
          <cell r="M196">
            <v>3.6</v>
          </cell>
          <cell r="N196">
            <v>0</v>
          </cell>
          <cell r="O196">
            <v>0</v>
          </cell>
          <cell r="P196">
            <v>0</v>
          </cell>
          <cell r="Q196">
            <v>3.6</v>
          </cell>
        </row>
        <row r="197">
          <cell r="A197">
            <v>2020</v>
          </cell>
          <cell r="B197" t="str">
            <v>Jul</v>
          </cell>
          <cell r="C197" t="str">
            <v>Bridger West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>Div0</v>
          </cell>
          <cell r="J197">
            <v>0</v>
          </cell>
          <cell r="K197">
            <v>0</v>
          </cell>
          <cell r="L197">
            <v>0</v>
          </cell>
          <cell r="M197">
            <v>1036.2</v>
          </cell>
          <cell r="N197">
            <v>1036.2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2020</v>
          </cell>
          <cell r="B198" t="str">
            <v>Jul</v>
          </cell>
          <cell r="C198" t="str">
            <v>Borah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 t="str">
            <v>Div0</v>
          </cell>
          <cell r="J198">
            <v>0</v>
          </cell>
          <cell r="K198">
            <v>0</v>
          </cell>
          <cell r="L198">
            <v>0</v>
          </cell>
          <cell r="M198">
            <v>636.1</v>
          </cell>
          <cell r="N198">
            <v>636.1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2020</v>
          </cell>
          <cell r="B199" t="str">
            <v>Jul</v>
          </cell>
          <cell r="C199" t="str">
            <v>Mid Columbia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-4.5999999999999996</v>
          </cell>
          <cell r="I199" t="str">
            <v>Div0</v>
          </cell>
          <cell r="J199">
            <v>22</v>
          </cell>
          <cell r="K199">
            <v>-26.6</v>
          </cell>
          <cell r="L199">
            <v>0</v>
          </cell>
          <cell r="M199">
            <v>0</v>
          </cell>
          <cell r="N199">
            <v>0</v>
          </cell>
          <cell r="O199">
            <v>4.5999999999999996</v>
          </cell>
          <cell r="P199">
            <v>49.47</v>
          </cell>
          <cell r="Q199">
            <v>76.070000000000007</v>
          </cell>
        </row>
        <row r="200">
          <cell r="A200">
            <v>2020</v>
          </cell>
          <cell r="B200" t="str">
            <v>Jul</v>
          </cell>
          <cell r="C200" t="str">
            <v>Mona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 t="str">
            <v>Div0</v>
          </cell>
          <cell r="J200">
            <v>0</v>
          </cell>
          <cell r="K200">
            <v>100</v>
          </cell>
          <cell r="L200">
            <v>0</v>
          </cell>
          <cell r="M200">
            <v>29</v>
          </cell>
          <cell r="N200">
            <v>129</v>
          </cell>
          <cell r="O200">
            <v>0</v>
          </cell>
          <cell r="P200">
            <v>100.02</v>
          </cell>
          <cell r="Q200">
            <v>0</v>
          </cell>
        </row>
        <row r="201">
          <cell r="A201">
            <v>2020</v>
          </cell>
          <cell r="B201" t="str">
            <v>Jul</v>
          </cell>
          <cell r="C201" t="str">
            <v>Palo Verde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 t="str">
            <v>Div0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2020</v>
          </cell>
          <cell r="B202" t="str">
            <v>Jul</v>
          </cell>
          <cell r="C202" t="str">
            <v>Utah North</v>
          </cell>
          <cell r="D202">
            <v>5029.8999999999996</v>
          </cell>
          <cell r="E202">
            <v>0</v>
          </cell>
          <cell r="F202">
            <v>-67.599999999999994</v>
          </cell>
          <cell r="G202">
            <v>645.1</v>
          </cell>
          <cell r="H202">
            <v>239.6</v>
          </cell>
          <cell r="I202">
            <v>4.8</v>
          </cell>
          <cell r="J202">
            <v>2634.2</v>
          </cell>
          <cell r="K202">
            <v>21.5</v>
          </cell>
          <cell r="L202">
            <v>143.1</v>
          </cell>
          <cell r="M202">
            <v>2403</v>
          </cell>
          <cell r="N202">
            <v>0</v>
          </cell>
          <cell r="O202">
            <v>405.5</v>
          </cell>
          <cell r="P202">
            <v>23.25</v>
          </cell>
          <cell r="Q202">
            <v>1.78</v>
          </cell>
        </row>
        <row r="203">
          <cell r="A203">
            <v>2020</v>
          </cell>
          <cell r="B203" t="str">
            <v>Jul</v>
          </cell>
          <cell r="C203" t="str">
            <v>_4-Corners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 t="str">
            <v>Div0</v>
          </cell>
          <cell r="J203">
            <v>0</v>
          </cell>
          <cell r="K203">
            <v>-235</v>
          </cell>
          <cell r="L203">
            <v>0</v>
          </cell>
          <cell r="M203">
            <v>235</v>
          </cell>
          <cell r="N203">
            <v>0</v>
          </cell>
          <cell r="O203">
            <v>0</v>
          </cell>
          <cell r="P203">
            <v>0</v>
          </cell>
          <cell r="Q203">
            <v>235</v>
          </cell>
        </row>
        <row r="204">
          <cell r="A204">
            <v>2020</v>
          </cell>
          <cell r="B204" t="str">
            <v>Jul</v>
          </cell>
          <cell r="C204" t="str">
            <v>Utah South</v>
          </cell>
          <cell r="D204">
            <v>738.6</v>
          </cell>
          <cell r="E204">
            <v>0</v>
          </cell>
          <cell r="F204">
            <v>0</v>
          </cell>
          <cell r="G204">
            <v>96</v>
          </cell>
          <cell r="H204">
            <v>96</v>
          </cell>
          <cell r="I204">
            <v>13</v>
          </cell>
          <cell r="J204">
            <v>2629.7</v>
          </cell>
          <cell r="K204">
            <v>220.2</v>
          </cell>
          <cell r="L204">
            <v>0</v>
          </cell>
          <cell r="M204">
            <v>196</v>
          </cell>
          <cell r="N204">
            <v>2211.3000000000002</v>
          </cell>
          <cell r="O204">
            <v>0</v>
          </cell>
          <cell r="P204">
            <v>262.03999999999996</v>
          </cell>
          <cell r="Q204">
            <v>41.83</v>
          </cell>
        </row>
        <row r="205">
          <cell r="A205">
            <v>2020</v>
          </cell>
          <cell r="B205" t="str">
            <v>Jul</v>
          </cell>
          <cell r="C205" t="str">
            <v>Cholla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 t="str">
            <v>Div0</v>
          </cell>
          <cell r="J205">
            <v>387</v>
          </cell>
          <cell r="K205">
            <v>0</v>
          </cell>
          <cell r="L205">
            <v>0</v>
          </cell>
          <cell r="M205">
            <v>0</v>
          </cell>
          <cell r="N205">
            <v>387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2020</v>
          </cell>
          <cell r="B206" t="str">
            <v>Jul</v>
          </cell>
          <cell r="C206" t="str">
            <v>Colorado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145.1</v>
          </cell>
          <cell r="I206" t="str">
            <v>Div0</v>
          </cell>
          <cell r="J206">
            <v>241.1</v>
          </cell>
          <cell r="K206">
            <v>0</v>
          </cell>
          <cell r="L206">
            <v>0</v>
          </cell>
          <cell r="M206">
            <v>0</v>
          </cell>
          <cell r="N206">
            <v>96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2020</v>
          </cell>
          <cell r="B207" t="str">
            <v>Jul</v>
          </cell>
          <cell r="C207" t="str">
            <v>BPA (Peaking/SIE)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 t="str">
            <v>Div0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2020</v>
          </cell>
          <cell r="B208" t="str">
            <v>Jul</v>
          </cell>
          <cell r="C208" t="str">
            <v>Mead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>Div0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2020</v>
          </cell>
          <cell r="B209" t="str">
            <v>Jul</v>
          </cell>
          <cell r="C209" t="str">
            <v>Montana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>Div0</v>
          </cell>
          <cell r="J209">
            <v>151.6</v>
          </cell>
          <cell r="K209">
            <v>0</v>
          </cell>
          <cell r="L209">
            <v>0</v>
          </cell>
          <cell r="M209">
            <v>0</v>
          </cell>
          <cell r="N209">
            <v>151.6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2020</v>
          </cell>
          <cell r="B210" t="str">
            <v>Jul</v>
          </cell>
          <cell r="C210" t="str">
            <v>Hermiston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 t="str">
            <v>Div0</v>
          </cell>
          <cell r="J210">
            <v>227</v>
          </cell>
          <cell r="K210">
            <v>0</v>
          </cell>
          <cell r="L210">
            <v>0</v>
          </cell>
          <cell r="M210">
            <v>0</v>
          </cell>
          <cell r="N210">
            <v>227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2020</v>
          </cell>
          <cell r="B211" t="str">
            <v>Jul</v>
          </cell>
          <cell r="C211" t="str">
            <v>Yakima</v>
          </cell>
          <cell r="D211">
            <v>564.9</v>
          </cell>
          <cell r="E211">
            <v>0</v>
          </cell>
          <cell r="F211">
            <v>-5.2</v>
          </cell>
          <cell r="G211">
            <v>72.8</v>
          </cell>
          <cell r="H211">
            <v>-557.6</v>
          </cell>
          <cell r="I211">
            <v>-99.6</v>
          </cell>
          <cell r="J211">
            <v>0</v>
          </cell>
          <cell r="K211">
            <v>2.1</v>
          </cell>
          <cell r="L211">
            <v>0</v>
          </cell>
          <cell r="M211">
            <v>0</v>
          </cell>
          <cell r="N211">
            <v>0</v>
          </cell>
          <cell r="O211">
            <v>630.29999999999995</v>
          </cell>
          <cell r="P211">
            <v>2.0699999999999998</v>
          </cell>
          <cell r="Q211">
            <v>0</v>
          </cell>
        </row>
        <row r="212">
          <cell r="A212">
            <v>2020</v>
          </cell>
          <cell r="B212" t="str">
            <v>Jul</v>
          </cell>
          <cell r="C212" t="str">
            <v>WallaWalla</v>
          </cell>
          <cell r="D212">
            <v>289.3</v>
          </cell>
          <cell r="E212">
            <v>0</v>
          </cell>
          <cell r="F212">
            <v>-2.1</v>
          </cell>
          <cell r="G212">
            <v>37.299999999999997</v>
          </cell>
          <cell r="H212">
            <v>-41.7</v>
          </cell>
          <cell r="I212">
            <v>-14.5</v>
          </cell>
          <cell r="J212">
            <v>14.2</v>
          </cell>
          <cell r="K212">
            <v>127.7</v>
          </cell>
          <cell r="L212">
            <v>0</v>
          </cell>
          <cell r="M212">
            <v>103.7</v>
          </cell>
          <cell r="N212">
            <v>0</v>
          </cell>
          <cell r="O212">
            <v>79</v>
          </cell>
          <cell r="P212">
            <v>129.97</v>
          </cell>
          <cell r="Q212">
            <v>2.2999999999999998</v>
          </cell>
        </row>
        <row r="213">
          <cell r="A213">
            <v>2020</v>
          </cell>
          <cell r="B213" t="str">
            <v>Jul</v>
          </cell>
          <cell r="C213" t="str">
            <v>Path C North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 t="str">
            <v>Div0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2020</v>
          </cell>
          <cell r="B214" t="str">
            <v>Jul</v>
          </cell>
          <cell r="C214" t="str">
            <v>Path C South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 t="str">
            <v>Div0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2020</v>
          </cell>
          <cell r="B215" t="str">
            <v>Jul</v>
          </cell>
          <cell r="C215" t="str">
            <v>APS Transmission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>Div0</v>
          </cell>
          <cell r="J215">
            <v>0</v>
          </cell>
          <cell r="K215">
            <v>0</v>
          </cell>
          <cell r="L215">
            <v>0</v>
          </cell>
          <cell r="M215">
            <v>350</v>
          </cell>
          <cell r="N215">
            <v>350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2020</v>
          </cell>
          <cell r="B216" t="str">
            <v>Jul</v>
          </cell>
          <cell r="C216" t="str">
            <v>Bridger East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>Div0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2020</v>
          </cell>
          <cell r="B217" t="str">
            <v>Jul</v>
          </cell>
          <cell r="C217" t="str">
            <v>RedButte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 t="str">
            <v>Div0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2020</v>
          </cell>
          <cell r="B218" t="str">
            <v>Jul</v>
          </cell>
          <cell r="C218" t="str">
            <v>WyomingNE</v>
          </cell>
          <cell r="D218">
            <v>611.4</v>
          </cell>
          <cell r="E218">
            <v>0</v>
          </cell>
          <cell r="F218">
            <v>0</v>
          </cell>
          <cell r="G218">
            <v>79.5</v>
          </cell>
          <cell r="H218">
            <v>79.5</v>
          </cell>
          <cell r="I218">
            <v>13</v>
          </cell>
          <cell r="J218">
            <v>1025.0999999999999</v>
          </cell>
          <cell r="K218">
            <v>169.3</v>
          </cell>
          <cell r="L218">
            <v>0</v>
          </cell>
          <cell r="M218">
            <v>0</v>
          </cell>
          <cell r="N218">
            <v>503.6</v>
          </cell>
          <cell r="O218">
            <v>0</v>
          </cell>
          <cell r="P218">
            <v>184.55</v>
          </cell>
          <cell r="Q218">
            <v>15.24</v>
          </cell>
        </row>
        <row r="219">
          <cell r="A219">
            <v>2020</v>
          </cell>
          <cell r="B219" t="str">
            <v>Jul</v>
          </cell>
          <cell r="C219" t="str">
            <v>WyomingSW</v>
          </cell>
          <cell r="D219">
            <v>553.29999999999995</v>
          </cell>
          <cell r="E219">
            <v>0</v>
          </cell>
          <cell r="F219">
            <v>-3.6</v>
          </cell>
          <cell r="G219">
            <v>71.5</v>
          </cell>
          <cell r="H219">
            <v>71.5</v>
          </cell>
          <cell r="I219">
            <v>13</v>
          </cell>
          <cell r="J219">
            <v>0</v>
          </cell>
          <cell r="K219">
            <v>2.7</v>
          </cell>
          <cell r="L219">
            <v>0</v>
          </cell>
          <cell r="M219">
            <v>903.4</v>
          </cell>
          <cell r="N219">
            <v>285</v>
          </cell>
          <cell r="O219">
            <v>0</v>
          </cell>
          <cell r="P219">
            <v>2.69</v>
          </cell>
          <cell r="Q219">
            <v>0</v>
          </cell>
        </row>
        <row r="220">
          <cell r="A220">
            <v>2020</v>
          </cell>
          <cell r="B220" t="str">
            <v>Jul</v>
          </cell>
          <cell r="C220" t="str">
            <v>Aeolis_Wyoming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 t="str">
            <v>Div0</v>
          </cell>
          <cell r="J220">
            <v>0</v>
          </cell>
          <cell r="K220">
            <v>0</v>
          </cell>
          <cell r="L220">
            <v>0</v>
          </cell>
          <cell r="M220">
            <v>503.5</v>
          </cell>
          <cell r="N220">
            <v>503.5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2020</v>
          </cell>
          <cell r="B221" t="str">
            <v>Jul</v>
          </cell>
          <cell r="C221" t="str">
            <v>Chehalis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 t="str">
            <v>Div0</v>
          </cell>
          <cell r="J221">
            <v>464.7</v>
          </cell>
          <cell r="K221">
            <v>0</v>
          </cell>
          <cell r="L221">
            <v>0</v>
          </cell>
          <cell r="M221">
            <v>0</v>
          </cell>
          <cell r="N221">
            <v>464.7</v>
          </cell>
          <cell r="O221">
            <v>0</v>
          </cell>
          <cell r="P221">
            <v>0</v>
          </cell>
          <cell r="Q221">
            <v>0</v>
          </cell>
        </row>
        <row r="222">
          <cell r="A222">
            <v>2020</v>
          </cell>
          <cell r="B222" t="str">
            <v>Jul</v>
          </cell>
          <cell r="C222" t="str">
            <v>SOregonCal</v>
          </cell>
          <cell r="D222">
            <v>1527.9</v>
          </cell>
          <cell r="E222">
            <v>0</v>
          </cell>
          <cell r="F222">
            <v>-29.1</v>
          </cell>
          <cell r="G222">
            <v>194.8</v>
          </cell>
          <cell r="H222">
            <v>194.8</v>
          </cell>
          <cell r="I222">
            <v>13</v>
          </cell>
          <cell r="J222">
            <v>235.3</v>
          </cell>
          <cell r="K222">
            <v>78.2</v>
          </cell>
          <cell r="L222">
            <v>0</v>
          </cell>
          <cell r="M222">
            <v>1380.1</v>
          </cell>
          <cell r="N222">
            <v>0</v>
          </cell>
          <cell r="O222">
            <v>0</v>
          </cell>
          <cell r="P222">
            <v>85.13</v>
          </cell>
          <cell r="Q222">
            <v>6.95</v>
          </cell>
        </row>
        <row r="223">
          <cell r="A223">
            <v>2020</v>
          </cell>
          <cell r="B223" t="str">
            <v>Jul</v>
          </cell>
          <cell r="C223" t="str">
            <v>PortlandNC</v>
          </cell>
          <cell r="D223">
            <v>514.9</v>
          </cell>
          <cell r="E223">
            <v>0</v>
          </cell>
          <cell r="F223">
            <v>0</v>
          </cell>
          <cell r="G223">
            <v>66.900000000000006</v>
          </cell>
          <cell r="H223">
            <v>-10.3</v>
          </cell>
          <cell r="I223">
            <v>-2</v>
          </cell>
          <cell r="J223">
            <v>470.4</v>
          </cell>
          <cell r="K223">
            <v>-65.7</v>
          </cell>
          <cell r="L223">
            <v>0</v>
          </cell>
          <cell r="M223">
            <v>100</v>
          </cell>
          <cell r="N223">
            <v>0</v>
          </cell>
          <cell r="O223">
            <v>77.2</v>
          </cell>
          <cell r="P223">
            <v>12.259999999999998</v>
          </cell>
          <cell r="Q223">
            <v>78.010000000000005</v>
          </cell>
        </row>
        <row r="224">
          <cell r="A224">
            <v>2020</v>
          </cell>
          <cell r="B224" t="str">
            <v>Jul</v>
          </cell>
          <cell r="C224" t="str">
            <v>WillamValcc</v>
          </cell>
          <cell r="D224">
            <v>456.5</v>
          </cell>
          <cell r="E224">
            <v>0</v>
          </cell>
          <cell r="F224">
            <v>0</v>
          </cell>
          <cell r="G224">
            <v>59.3</v>
          </cell>
          <cell r="H224">
            <v>-456.5</v>
          </cell>
          <cell r="I224">
            <v>-100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515.79999999999995</v>
          </cell>
          <cell r="P224">
            <v>0</v>
          </cell>
          <cell r="Q224">
            <v>0</v>
          </cell>
        </row>
        <row r="225">
          <cell r="A225">
            <v>2020</v>
          </cell>
          <cell r="B225" t="str">
            <v>Jul</v>
          </cell>
          <cell r="C225" t="str">
            <v>Bethel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 t="str">
            <v>Div0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>
            <v>2020</v>
          </cell>
          <cell r="B226" t="str">
            <v>Jul</v>
          </cell>
          <cell r="C226" t="str">
            <v>Nevada - Oregon Border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 t="str">
            <v>Div0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>
            <v>2020</v>
          </cell>
          <cell r="B227" t="str">
            <v>Jul</v>
          </cell>
          <cell r="C227" t="str">
            <v>Bridger Constraint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 t="str">
            <v>Div0</v>
          </cell>
          <cell r="J227">
            <v>1408</v>
          </cell>
          <cell r="K227">
            <v>-1.7</v>
          </cell>
          <cell r="L227">
            <v>0</v>
          </cell>
          <cell r="M227">
            <v>0</v>
          </cell>
          <cell r="N227">
            <v>1406.3</v>
          </cell>
          <cell r="O227">
            <v>0</v>
          </cell>
          <cell r="P227">
            <v>0</v>
          </cell>
          <cell r="Q227">
            <v>1.74</v>
          </cell>
        </row>
        <row r="228">
          <cell r="A228">
            <v>2020</v>
          </cell>
          <cell r="B228" t="str">
            <v>Jul</v>
          </cell>
          <cell r="C228" t="str">
            <v>Hemingway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 t="str">
            <v>Div0</v>
          </cell>
          <cell r="J228">
            <v>0</v>
          </cell>
          <cell r="K228">
            <v>0</v>
          </cell>
          <cell r="L228">
            <v>0</v>
          </cell>
          <cell r="M228">
            <v>800</v>
          </cell>
          <cell r="N228">
            <v>800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2020</v>
          </cell>
          <cell r="B229" t="str">
            <v>Jul</v>
          </cell>
          <cell r="C229" t="str">
            <v>Midpoint Meridian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 t="str">
            <v>Div0</v>
          </cell>
          <cell r="J229">
            <v>0</v>
          </cell>
          <cell r="K229">
            <v>0</v>
          </cell>
          <cell r="L229">
            <v>0</v>
          </cell>
          <cell r="M229">
            <v>22.3</v>
          </cell>
          <cell r="N229">
            <v>22.3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2020</v>
          </cell>
          <cell r="B230" t="str">
            <v>Jul</v>
          </cell>
          <cell r="C230" t="str">
            <v>Craig Trans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>Div0</v>
          </cell>
          <cell r="J230">
            <v>0</v>
          </cell>
          <cell r="K230">
            <v>0</v>
          </cell>
          <cell r="L230">
            <v>0</v>
          </cell>
          <cell r="M230">
            <v>67</v>
          </cell>
          <cell r="N230">
            <v>67</v>
          </cell>
          <cell r="O230">
            <v>0</v>
          </cell>
          <cell r="P230">
            <v>0</v>
          </cell>
          <cell r="Q230">
            <v>0</v>
          </cell>
        </row>
        <row r="231">
          <cell r="A231">
            <v>2021</v>
          </cell>
          <cell r="B231" t="str">
            <v>Jul</v>
          </cell>
          <cell r="C231" t="str">
            <v>Arizona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 t="str">
            <v>Div0</v>
          </cell>
          <cell r="J231">
            <v>0</v>
          </cell>
          <cell r="K231">
            <v>0</v>
          </cell>
          <cell r="L231">
            <v>0</v>
          </cell>
          <cell r="M231">
            <v>95</v>
          </cell>
          <cell r="N231">
            <v>95</v>
          </cell>
          <cell r="O231">
            <v>0</v>
          </cell>
          <cell r="P231">
            <v>0</v>
          </cell>
          <cell r="Q231">
            <v>0</v>
          </cell>
        </row>
        <row r="232">
          <cell r="A232">
            <v>2021</v>
          </cell>
          <cell r="B232" t="str">
            <v>Jul</v>
          </cell>
          <cell r="C232" t="str">
            <v>COB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 t="str">
            <v>Div0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2021</v>
          </cell>
          <cell r="B233" t="str">
            <v>Jul</v>
          </cell>
          <cell r="C233" t="str">
            <v>Goshen</v>
          </cell>
          <cell r="D233">
            <v>459.8</v>
          </cell>
          <cell r="E233">
            <v>0</v>
          </cell>
          <cell r="F233">
            <v>-1.8</v>
          </cell>
          <cell r="G233">
            <v>59.5</v>
          </cell>
          <cell r="H233">
            <v>59.5</v>
          </cell>
          <cell r="I233">
            <v>13</v>
          </cell>
          <cell r="J233">
            <v>20.3</v>
          </cell>
          <cell r="K233">
            <v>42.3</v>
          </cell>
          <cell r="L233">
            <v>180.2</v>
          </cell>
          <cell r="M233">
            <v>274.7</v>
          </cell>
          <cell r="N233">
            <v>0</v>
          </cell>
          <cell r="O233">
            <v>0</v>
          </cell>
          <cell r="P233">
            <v>48.32</v>
          </cell>
          <cell r="Q233">
            <v>6</v>
          </cell>
        </row>
        <row r="234">
          <cell r="A234">
            <v>2021</v>
          </cell>
          <cell r="B234" t="str">
            <v>Jul</v>
          </cell>
          <cell r="C234" t="str">
            <v>Brady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 t="str">
            <v>Div0</v>
          </cell>
          <cell r="J234">
            <v>0</v>
          </cell>
          <cell r="K234">
            <v>-3.6</v>
          </cell>
          <cell r="L234">
            <v>0</v>
          </cell>
          <cell r="M234">
            <v>3.6</v>
          </cell>
          <cell r="N234">
            <v>0</v>
          </cell>
          <cell r="O234">
            <v>0</v>
          </cell>
          <cell r="P234">
            <v>0</v>
          </cell>
          <cell r="Q234">
            <v>3.6</v>
          </cell>
        </row>
        <row r="235">
          <cell r="A235">
            <v>2021</v>
          </cell>
          <cell r="B235" t="str">
            <v>Jul</v>
          </cell>
          <cell r="C235" t="str">
            <v>Bridger West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>Div0</v>
          </cell>
          <cell r="J235">
            <v>0</v>
          </cell>
          <cell r="K235">
            <v>0</v>
          </cell>
          <cell r="L235">
            <v>0</v>
          </cell>
          <cell r="M235">
            <v>1033.5999999999999</v>
          </cell>
          <cell r="N235">
            <v>1033.5999999999999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2021</v>
          </cell>
          <cell r="B236" t="str">
            <v>Jul</v>
          </cell>
          <cell r="C236" t="str">
            <v>Borah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 t="str">
            <v>Div0</v>
          </cell>
          <cell r="J236">
            <v>0</v>
          </cell>
          <cell r="K236">
            <v>0</v>
          </cell>
          <cell r="L236">
            <v>0</v>
          </cell>
          <cell r="M236">
            <v>633.5</v>
          </cell>
          <cell r="N236">
            <v>633.5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2021</v>
          </cell>
          <cell r="B237" t="str">
            <v>Jul</v>
          </cell>
          <cell r="C237" t="str">
            <v>Mid Columbia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-4.5999999999999996</v>
          </cell>
          <cell r="I237" t="str">
            <v>Div0</v>
          </cell>
          <cell r="J237">
            <v>22</v>
          </cell>
          <cell r="K237">
            <v>-26.6</v>
          </cell>
          <cell r="L237">
            <v>0</v>
          </cell>
          <cell r="M237">
            <v>0</v>
          </cell>
          <cell r="N237">
            <v>0</v>
          </cell>
          <cell r="O237">
            <v>4.5999999999999996</v>
          </cell>
          <cell r="P237">
            <v>49.47</v>
          </cell>
          <cell r="Q237">
            <v>76.070000000000007</v>
          </cell>
        </row>
        <row r="238">
          <cell r="A238">
            <v>2021</v>
          </cell>
          <cell r="B238" t="str">
            <v>Jul</v>
          </cell>
          <cell r="C238" t="str">
            <v>Mona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Div0</v>
          </cell>
          <cell r="J238">
            <v>0</v>
          </cell>
          <cell r="K238">
            <v>100</v>
          </cell>
          <cell r="L238">
            <v>0</v>
          </cell>
          <cell r="M238">
            <v>29</v>
          </cell>
          <cell r="N238">
            <v>129</v>
          </cell>
          <cell r="O238">
            <v>0</v>
          </cell>
          <cell r="P238">
            <v>100.02</v>
          </cell>
          <cell r="Q238">
            <v>0</v>
          </cell>
        </row>
        <row r="239">
          <cell r="A239">
            <v>2021</v>
          </cell>
          <cell r="B239" t="str">
            <v>Jul</v>
          </cell>
          <cell r="C239" t="str">
            <v>Palo Verde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 t="str">
            <v>Div0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>
            <v>2021</v>
          </cell>
          <cell r="B240" t="str">
            <v>Jul</v>
          </cell>
          <cell r="C240" t="str">
            <v>Utah North</v>
          </cell>
          <cell r="D240">
            <v>5090</v>
          </cell>
          <cell r="E240">
            <v>0</v>
          </cell>
          <cell r="F240">
            <v>-67.599999999999994</v>
          </cell>
          <cell r="G240">
            <v>652.9</v>
          </cell>
          <cell r="H240">
            <v>637.6</v>
          </cell>
          <cell r="I240">
            <v>12.7</v>
          </cell>
          <cell r="J240">
            <v>2634.2</v>
          </cell>
          <cell r="K240">
            <v>21.5</v>
          </cell>
          <cell r="L240">
            <v>143.1</v>
          </cell>
          <cell r="M240">
            <v>2861.2</v>
          </cell>
          <cell r="N240">
            <v>0</v>
          </cell>
          <cell r="O240">
            <v>15.3</v>
          </cell>
          <cell r="P240">
            <v>23.25</v>
          </cell>
          <cell r="Q240">
            <v>1.78</v>
          </cell>
        </row>
        <row r="241">
          <cell r="A241">
            <v>2021</v>
          </cell>
          <cell r="B241" t="str">
            <v>Jul</v>
          </cell>
          <cell r="C241" t="str">
            <v>_4-Corners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>Div0</v>
          </cell>
          <cell r="J241">
            <v>0</v>
          </cell>
          <cell r="K241">
            <v>0</v>
          </cell>
          <cell r="L241">
            <v>0</v>
          </cell>
          <cell r="M241">
            <v>291.89999999999998</v>
          </cell>
          <cell r="N241">
            <v>291.89999999999998</v>
          </cell>
          <cell r="O241">
            <v>0</v>
          </cell>
          <cell r="P241">
            <v>0</v>
          </cell>
          <cell r="Q241">
            <v>0</v>
          </cell>
        </row>
        <row r="242">
          <cell r="A242">
            <v>2021</v>
          </cell>
          <cell r="B242" t="str">
            <v>Jul</v>
          </cell>
          <cell r="C242" t="str">
            <v>Utah South</v>
          </cell>
          <cell r="D242">
            <v>749.9</v>
          </cell>
          <cell r="E242">
            <v>0</v>
          </cell>
          <cell r="F242">
            <v>0</v>
          </cell>
          <cell r="G242">
            <v>97.5</v>
          </cell>
          <cell r="H242">
            <v>97.5</v>
          </cell>
          <cell r="I242">
            <v>13</v>
          </cell>
          <cell r="J242">
            <v>2626.5</v>
          </cell>
          <cell r="K242">
            <v>219.1</v>
          </cell>
          <cell r="L242">
            <v>0</v>
          </cell>
          <cell r="M242">
            <v>582.9</v>
          </cell>
          <cell r="N242">
            <v>2581</v>
          </cell>
          <cell r="O242">
            <v>0</v>
          </cell>
          <cell r="P242">
            <v>260.95999999999992</v>
          </cell>
          <cell r="Q242">
            <v>41.83</v>
          </cell>
        </row>
        <row r="243">
          <cell r="A243">
            <v>2021</v>
          </cell>
          <cell r="B243" t="str">
            <v>Jul</v>
          </cell>
          <cell r="C243" t="str">
            <v>Cholla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 t="str">
            <v>Div0</v>
          </cell>
          <cell r="J243">
            <v>387</v>
          </cell>
          <cell r="K243">
            <v>0</v>
          </cell>
          <cell r="L243">
            <v>0</v>
          </cell>
          <cell r="M243">
            <v>0</v>
          </cell>
          <cell r="N243">
            <v>387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2021</v>
          </cell>
          <cell r="B244" t="str">
            <v>Jul</v>
          </cell>
          <cell r="C244" t="str">
            <v>Colorado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144.1</v>
          </cell>
          <cell r="I244" t="str">
            <v>Div0</v>
          </cell>
          <cell r="J244">
            <v>240.1</v>
          </cell>
          <cell r="K244">
            <v>0</v>
          </cell>
          <cell r="L244">
            <v>0</v>
          </cell>
          <cell r="M244">
            <v>0</v>
          </cell>
          <cell r="N244">
            <v>96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2021</v>
          </cell>
          <cell r="B245" t="str">
            <v>Jul</v>
          </cell>
          <cell r="C245" t="str">
            <v>BPA (Peaking/SIE)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 t="str">
            <v>Div0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2021</v>
          </cell>
          <cell r="B246" t="str">
            <v>Jul</v>
          </cell>
          <cell r="C246" t="str">
            <v>Mead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>Div0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2021</v>
          </cell>
          <cell r="B247" t="str">
            <v>Jul</v>
          </cell>
          <cell r="C247" t="str">
            <v>Montana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>Div0</v>
          </cell>
          <cell r="J247">
            <v>151.6</v>
          </cell>
          <cell r="K247">
            <v>0</v>
          </cell>
          <cell r="L247">
            <v>0</v>
          </cell>
          <cell r="M247">
            <v>0</v>
          </cell>
          <cell r="N247">
            <v>151.6</v>
          </cell>
          <cell r="O247">
            <v>0</v>
          </cell>
          <cell r="P247">
            <v>0</v>
          </cell>
          <cell r="Q247">
            <v>0</v>
          </cell>
        </row>
        <row r="248">
          <cell r="A248">
            <v>2021</v>
          </cell>
          <cell r="B248" t="str">
            <v>Jul</v>
          </cell>
          <cell r="C248" t="str">
            <v>Hermiston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>Div0</v>
          </cell>
          <cell r="J248">
            <v>227</v>
          </cell>
          <cell r="K248">
            <v>0</v>
          </cell>
          <cell r="L248">
            <v>0</v>
          </cell>
          <cell r="M248">
            <v>0</v>
          </cell>
          <cell r="N248">
            <v>227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2021</v>
          </cell>
          <cell r="B249" t="str">
            <v>Jul</v>
          </cell>
          <cell r="C249" t="str">
            <v>Yakima</v>
          </cell>
          <cell r="D249">
            <v>575.79999999999995</v>
          </cell>
          <cell r="E249">
            <v>0</v>
          </cell>
          <cell r="F249">
            <v>-5.2</v>
          </cell>
          <cell r="G249">
            <v>74.2</v>
          </cell>
          <cell r="H249">
            <v>-488.5</v>
          </cell>
          <cell r="I249">
            <v>-85.6</v>
          </cell>
          <cell r="J249">
            <v>0</v>
          </cell>
          <cell r="K249">
            <v>2.1</v>
          </cell>
          <cell r="L249">
            <v>0</v>
          </cell>
          <cell r="M249">
            <v>80</v>
          </cell>
          <cell r="N249">
            <v>0</v>
          </cell>
          <cell r="O249">
            <v>562.70000000000005</v>
          </cell>
          <cell r="P249">
            <v>2.0699999999999998</v>
          </cell>
          <cell r="Q249">
            <v>0</v>
          </cell>
        </row>
        <row r="250">
          <cell r="A250">
            <v>2021</v>
          </cell>
          <cell r="B250" t="str">
            <v>Jul</v>
          </cell>
          <cell r="C250" t="str">
            <v>WallaWalla</v>
          </cell>
          <cell r="D250">
            <v>292.7</v>
          </cell>
          <cell r="E250">
            <v>0</v>
          </cell>
          <cell r="F250">
            <v>-2.1</v>
          </cell>
          <cell r="G250">
            <v>37.799999999999997</v>
          </cell>
          <cell r="H250">
            <v>37.799999999999997</v>
          </cell>
          <cell r="I250">
            <v>13</v>
          </cell>
          <cell r="J250">
            <v>14.2</v>
          </cell>
          <cell r="K250">
            <v>127.7</v>
          </cell>
          <cell r="L250">
            <v>0</v>
          </cell>
          <cell r="M250">
            <v>186.5</v>
          </cell>
          <cell r="N250">
            <v>0</v>
          </cell>
          <cell r="O250">
            <v>0</v>
          </cell>
          <cell r="P250">
            <v>129.97</v>
          </cell>
          <cell r="Q250">
            <v>2.2999999999999998</v>
          </cell>
        </row>
        <row r="251">
          <cell r="A251">
            <v>2021</v>
          </cell>
          <cell r="B251" t="str">
            <v>Jul</v>
          </cell>
          <cell r="C251" t="str">
            <v>Path C North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>Div0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>
            <v>2021</v>
          </cell>
          <cell r="B252" t="str">
            <v>Jul</v>
          </cell>
          <cell r="C252" t="str">
            <v>Path C South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>Div0</v>
          </cell>
          <cell r="J252">
            <v>0</v>
          </cell>
          <cell r="K252">
            <v>0</v>
          </cell>
          <cell r="L252">
            <v>0</v>
          </cell>
          <cell r="M252">
            <v>6.7</v>
          </cell>
          <cell r="N252">
            <v>6.7</v>
          </cell>
          <cell r="O252">
            <v>0</v>
          </cell>
          <cell r="P252">
            <v>0</v>
          </cell>
          <cell r="Q252">
            <v>0</v>
          </cell>
        </row>
        <row r="253">
          <cell r="A253">
            <v>2021</v>
          </cell>
          <cell r="B253" t="str">
            <v>Jul</v>
          </cell>
          <cell r="C253" t="str">
            <v>APS Transmission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>Div0</v>
          </cell>
          <cell r="J253">
            <v>0</v>
          </cell>
          <cell r="K253">
            <v>0</v>
          </cell>
          <cell r="L253">
            <v>0</v>
          </cell>
          <cell r="M253">
            <v>350</v>
          </cell>
          <cell r="N253">
            <v>350</v>
          </cell>
          <cell r="O253">
            <v>0</v>
          </cell>
          <cell r="P253">
            <v>0</v>
          </cell>
          <cell r="Q253">
            <v>0</v>
          </cell>
        </row>
        <row r="254">
          <cell r="A254">
            <v>2021</v>
          </cell>
          <cell r="B254" t="str">
            <v>Jul</v>
          </cell>
          <cell r="C254" t="str">
            <v>Bridger East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 t="str">
            <v>Div0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2021</v>
          </cell>
          <cell r="B255" t="str">
            <v>Jul</v>
          </cell>
          <cell r="C255" t="str">
            <v>RedButte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>Div0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>
            <v>2021</v>
          </cell>
          <cell r="B256" t="str">
            <v>Jul</v>
          </cell>
          <cell r="C256" t="str">
            <v>WyomingNE</v>
          </cell>
          <cell r="D256">
            <v>602.9</v>
          </cell>
          <cell r="E256">
            <v>0</v>
          </cell>
          <cell r="F256">
            <v>0</v>
          </cell>
          <cell r="G256">
            <v>78.400000000000006</v>
          </cell>
          <cell r="H256">
            <v>78.400000000000006</v>
          </cell>
          <cell r="I256">
            <v>13</v>
          </cell>
          <cell r="J256">
            <v>1025.0999999999999</v>
          </cell>
          <cell r="K256">
            <v>139.30000000000001</v>
          </cell>
          <cell r="L256">
            <v>0</v>
          </cell>
          <cell r="M256">
            <v>0</v>
          </cell>
          <cell r="N256">
            <v>483.2</v>
          </cell>
          <cell r="O256">
            <v>0</v>
          </cell>
          <cell r="P256">
            <v>154.55000000000001</v>
          </cell>
          <cell r="Q256">
            <v>15.24</v>
          </cell>
        </row>
        <row r="257">
          <cell r="A257">
            <v>2021</v>
          </cell>
          <cell r="B257" t="str">
            <v>Jul</v>
          </cell>
          <cell r="C257" t="str">
            <v>WyomingSW</v>
          </cell>
          <cell r="D257">
            <v>545.1</v>
          </cell>
          <cell r="E257">
            <v>0</v>
          </cell>
          <cell r="F257">
            <v>-3.6</v>
          </cell>
          <cell r="G257">
            <v>70.400000000000006</v>
          </cell>
          <cell r="H257">
            <v>70.400000000000006</v>
          </cell>
          <cell r="I257">
            <v>13</v>
          </cell>
          <cell r="J257">
            <v>0</v>
          </cell>
          <cell r="K257">
            <v>2.7</v>
          </cell>
          <cell r="L257">
            <v>0</v>
          </cell>
          <cell r="M257">
            <v>883.1</v>
          </cell>
          <cell r="N257">
            <v>273.8</v>
          </cell>
          <cell r="O257">
            <v>0</v>
          </cell>
          <cell r="P257">
            <v>2.69</v>
          </cell>
          <cell r="Q257">
            <v>0</v>
          </cell>
        </row>
        <row r="258">
          <cell r="A258">
            <v>2021</v>
          </cell>
          <cell r="B258" t="str">
            <v>Jul</v>
          </cell>
          <cell r="C258" t="str">
            <v>Aeolis_Wyoming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>Div0</v>
          </cell>
          <cell r="J258">
            <v>0</v>
          </cell>
          <cell r="K258">
            <v>0</v>
          </cell>
          <cell r="L258">
            <v>0</v>
          </cell>
          <cell r="M258">
            <v>483.1</v>
          </cell>
          <cell r="N258">
            <v>483.1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2021</v>
          </cell>
          <cell r="B259" t="str">
            <v>Jul</v>
          </cell>
          <cell r="C259" t="str">
            <v>Chehalis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 t="str">
            <v>Div0</v>
          </cell>
          <cell r="J259">
            <v>464.7</v>
          </cell>
          <cell r="K259">
            <v>0</v>
          </cell>
          <cell r="L259">
            <v>0</v>
          </cell>
          <cell r="M259">
            <v>0</v>
          </cell>
          <cell r="N259">
            <v>464.7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2021</v>
          </cell>
          <cell r="B260" t="str">
            <v>Jul</v>
          </cell>
          <cell r="C260" t="str">
            <v>SOregonCal</v>
          </cell>
          <cell r="D260">
            <v>1555.8</v>
          </cell>
          <cell r="E260">
            <v>0</v>
          </cell>
          <cell r="F260">
            <v>-29.1</v>
          </cell>
          <cell r="G260">
            <v>198.5</v>
          </cell>
          <cell r="H260">
            <v>-1.6</v>
          </cell>
          <cell r="I260">
            <v>-0.1</v>
          </cell>
          <cell r="J260">
            <v>147.6</v>
          </cell>
          <cell r="K260">
            <v>82.5</v>
          </cell>
          <cell r="L260">
            <v>0</v>
          </cell>
          <cell r="M260">
            <v>1295</v>
          </cell>
          <cell r="N260">
            <v>0</v>
          </cell>
          <cell r="O260">
            <v>200</v>
          </cell>
          <cell r="P260">
            <v>84.990000000000009</v>
          </cell>
          <cell r="Q260">
            <v>2.5300000000000002</v>
          </cell>
        </row>
        <row r="261">
          <cell r="A261">
            <v>2021</v>
          </cell>
          <cell r="B261" t="str">
            <v>Jul</v>
          </cell>
          <cell r="C261" t="str">
            <v>PortlandNC</v>
          </cell>
          <cell r="D261">
            <v>520.1</v>
          </cell>
          <cell r="E261">
            <v>0</v>
          </cell>
          <cell r="F261">
            <v>0</v>
          </cell>
          <cell r="G261">
            <v>67.599999999999994</v>
          </cell>
          <cell r="H261">
            <v>-112.8</v>
          </cell>
          <cell r="I261">
            <v>-21.7</v>
          </cell>
          <cell r="J261">
            <v>473</v>
          </cell>
          <cell r="K261">
            <v>-65.8</v>
          </cell>
          <cell r="L261">
            <v>0</v>
          </cell>
          <cell r="M261">
            <v>0</v>
          </cell>
          <cell r="N261">
            <v>0</v>
          </cell>
          <cell r="O261">
            <v>180.4</v>
          </cell>
          <cell r="P261">
            <v>12.219999999999999</v>
          </cell>
          <cell r="Q261">
            <v>78.010000000000005</v>
          </cell>
        </row>
        <row r="262">
          <cell r="A262">
            <v>2021</v>
          </cell>
          <cell r="B262" t="str">
            <v>Jul</v>
          </cell>
          <cell r="C262" t="str">
            <v>WillamValcc</v>
          </cell>
          <cell r="D262">
            <v>461.4</v>
          </cell>
          <cell r="E262">
            <v>0</v>
          </cell>
          <cell r="F262">
            <v>0</v>
          </cell>
          <cell r="G262">
            <v>60</v>
          </cell>
          <cell r="H262">
            <v>-461.4</v>
          </cell>
          <cell r="I262">
            <v>-100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521.4</v>
          </cell>
          <cell r="P262">
            <v>0</v>
          </cell>
          <cell r="Q262">
            <v>0</v>
          </cell>
        </row>
        <row r="263">
          <cell r="A263">
            <v>2021</v>
          </cell>
          <cell r="B263" t="str">
            <v>Jul</v>
          </cell>
          <cell r="C263" t="str">
            <v>Bethel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>Div0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2021</v>
          </cell>
          <cell r="B264" t="str">
            <v>Jul</v>
          </cell>
          <cell r="C264" t="str">
            <v>Nevada - Oregon Border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>Div0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2021</v>
          </cell>
          <cell r="B265" t="str">
            <v>Jul</v>
          </cell>
          <cell r="C265" t="str">
            <v>Bridger Constraint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>Div0</v>
          </cell>
          <cell r="J265">
            <v>1405.4</v>
          </cell>
          <cell r="K265">
            <v>-1.7</v>
          </cell>
          <cell r="L265">
            <v>0</v>
          </cell>
          <cell r="M265">
            <v>0</v>
          </cell>
          <cell r="N265">
            <v>1403.7</v>
          </cell>
          <cell r="O265">
            <v>0</v>
          </cell>
          <cell r="P265">
            <v>0</v>
          </cell>
          <cell r="Q265">
            <v>1.74</v>
          </cell>
        </row>
        <row r="266">
          <cell r="A266">
            <v>2021</v>
          </cell>
          <cell r="B266" t="str">
            <v>Jul</v>
          </cell>
          <cell r="C266" t="str">
            <v>Hemingway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 t="str">
            <v>Div0</v>
          </cell>
          <cell r="J266">
            <v>0</v>
          </cell>
          <cell r="K266">
            <v>0</v>
          </cell>
          <cell r="L266">
            <v>0</v>
          </cell>
          <cell r="M266">
            <v>800</v>
          </cell>
          <cell r="N266">
            <v>800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>
            <v>2021</v>
          </cell>
          <cell r="B267" t="str">
            <v>Jul</v>
          </cell>
          <cell r="C267" t="str">
            <v>Midpoint Meridian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>Div0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>
            <v>2021</v>
          </cell>
          <cell r="B268" t="str">
            <v>Jul</v>
          </cell>
          <cell r="C268" t="str">
            <v>Craig Trans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 t="str">
            <v>Div0</v>
          </cell>
          <cell r="J268">
            <v>0</v>
          </cell>
          <cell r="K268">
            <v>0</v>
          </cell>
          <cell r="L268">
            <v>0</v>
          </cell>
          <cell r="M268">
            <v>67</v>
          </cell>
          <cell r="N268">
            <v>67</v>
          </cell>
          <cell r="O268">
            <v>0</v>
          </cell>
          <cell r="P268">
            <v>0</v>
          </cell>
          <cell r="Q268">
            <v>0</v>
          </cell>
        </row>
        <row r="269">
          <cell r="A269">
            <v>2022</v>
          </cell>
          <cell r="B269" t="str">
            <v>Jul</v>
          </cell>
          <cell r="C269" t="str">
            <v>Arizona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>Div0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2022</v>
          </cell>
          <cell r="B270" t="str">
            <v>Jul</v>
          </cell>
          <cell r="C270" t="str">
            <v>COB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 t="str">
            <v>Div0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>
            <v>2022</v>
          </cell>
          <cell r="B271" t="str">
            <v>Jul</v>
          </cell>
          <cell r="C271" t="str">
            <v>Goshen</v>
          </cell>
          <cell r="D271">
            <v>463.2</v>
          </cell>
          <cell r="E271">
            <v>0</v>
          </cell>
          <cell r="F271">
            <v>-1.8</v>
          </cell>
          <cell r="G271">
            <v>60</v>
          </cell>
          <cell r="H271">
            <v>60</v>
          </cell>
          <cell r="I271">
            <v>13</v>
          </cell>
          <cell r="J271">
            <v>20.3</v>
          </cell>
          <cell r="K271">
            <v>38.5</v>
          </cell>
          <cell r="L271">
            <v>180.2</v>
          </cell>
          <cell r="M271">
            <v>282.39999999999998</v>
          </cell>
          <cell r="N271">
            <v>0</v>
          </cell>
          <cell r="O271">
            <v>0</v>
          </cell>
          <cell r="P271">
            <v>44.52</v>
          </cell>
          <cell r="Q271">
            <v>6</v>
          </cell>
        </row>
        <row r="272">
          <cell r="A272">
            <v>2022</v>
          </cell>
          <cell r="B272" t="str">
            <v>Jul</v>
          </cell>
          <cell r="C272" t="str">
            <v>Brady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 t="str">
            <v>Div0</v>
          </cell>
          <cell r="J272">
            <v>0</v>
          </cell>
          <cell r="K272">
            <v>-3.6</v>
          </cell>
          <cell r="L272">
            <v>0</v>
          </cell>
          <cell r="M272">
            <v>3.6</v>
          </cell>
          <cell r="N272">
            <v>0</v>
          </cell>
          <cell r="O272">
            <v>0</v>
          </cell>
          <cell r="P272">
            <v>0</v>
          </cell>
          <cell r="Q272">
            <v>3.6</v>
          </cell>
        </row>
        <row r="273">
          <cell r="A273">
            <v>2022</v>
          </cell>
          <cell r="B273" t="str">
            <v>Jul</v>
          </cell>
          <cell r="C273" t="str">
            <v>Bridger West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 t="str">
            <v>Div0</v>
          </cell>
          <cell r="J273">
            <v>0</v>
          </cell>
          <cell r="K273">
            <v>0</v>
          </cell>
          <cell r="L273">
            <v>0</v>
          </cell>
          <cell r="M273">
            <v>1030.2</v>
          </cell>
          <cell r="N273">
            <v>1030.2</v>
          </cell>
          <cell r="O273">
            <v>0</v>
          </cell>
          <cell r="P273">
            <v>0</v>
          </cell>
          <cell r="Q273">
            <v>0</v>
          </cell>
        </row>
        <row r="274">
          <cell r="A274">
            <v>2022</v>
          </cell>
          <cell r="B274" t="str">
            <v>Jul</v>
          </cell>
          <cell r="C274" t="str">
            <v>Borah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>Div0</v>
          </cell>
          <cell r="J274">
            <v>0</v>
          </cell>
          <cell r="K274">
            <v>0</v>
          </cell>
          <cell r="L274">
            <v>0</v>
          </cell>
          <cell r="M274">
            <v>630.1</v>
          </cell>
          <cell r="N274">
            <v>630.1</v>
          </cell>
          <cell r="O274">
            <v>0</v>
          </cell>
          <cell r="P274">
            <v>0</v>
          </cell>
          <cell r="Q274">
            <v>0</v>
          </cell>
        </row>
        <row r="275">
          <cell r="A275">
            <v>2022</v>
          </cell>
          <cell r="B275" t="str">
            <v>Jul</v>
          </cell>
          <cell r="C275" t="str">
            <v>Mid Columbia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>Div0</v>
          </cell>
          <cell r="J275">
            <v>22</v>
          </cell>
          <cell r="K275">
            <v>24.3</v>
          </cell>
          <cell r="L275">
            <v>0</v>
          </cell>
          <cell r="M275">
            <v>0</v>
          </cell>
          <cell r="N275">
            <v>46.3</v>
          </cell>
          <cell r="O275">
            <v>0</v>
          </cell>
          <cell r="P275">
            <v>49.47</v>
          </cell>
          <cell r="Q275">
            <v>25.19</v>
          </cell>
        </row>
        <row r="276">
          <cell r="A276">
            <v>2022</v>
          </cell>
          <cell r="B276" t="str">
            <v>Jul</v>
          </cell>
          <cell r="C276" t="str">
            <v>Mona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 t="str">
            <v>Div0</v>
          </cell>
          <cell r="J276">
            <v>0</v>
          </cell>
          <cell r="K276">
            <v>100</v>
          </cell>
          <cell r="L276">
            <v>0</v>
          </cell>
          <cell r="M276">
            <v>29</v>
          </cell>
          <cell r="N276">
            <v>129</v>
          </cell>
          <cell r="O276">
            <v>0</v>
          </cell>
          <cell r="P276">
            <v>100.02</v>
          </cell>
          <cell r="Q276">
            <v>0</v>
          </cell>
        </row>
        <row r="277">
          <cell r="A277">
            <v>2022</v>
          </cell>
          <cell r="B277" t="str">
            <v>Jul</v>
          </cell>
          <cell r="C277" t="str">
            <v>Palo Verde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 t="str">
            <v>Div0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>
            <v>2022</v>
          </cell>
          <cell r="B278" t="str">
            <v>Jul</v>
          </cell>
          <cell r="C278" t="str">
            <v>Utah North</v>
          </cell>
          <cell r="D278">
            <v>5151.7</v>
          </cell>
          <cell r="E278">
            <v>0</v>
          </cell>
          <cell r="F278">
            <v>-67.599999999999994</v>
          </cell>
          <cell r="G278">
            <v>660.9</v>
          </cell>
          <cell r="H278">
            <v>545.1</v>
          </cell>
          <cell r="I278">
            <v>10.7</v>
          </cell>
          <cell r="J278">
            <v>2634.2</v>
          </cell>
          <cell r="K278">
            <v>21.5</v>
          </cell>
          <cell r="L278">
            <v>143.1</v>
          </cell>
          <cell r="M278">
            <v>2830.4</v>
          </cell>
          <cell r="N278">
            <v>0</v>
          </cell>
          <cell r="O278">
            <v>115.8</v>
          </cell>
          <cell r="P278">
            <v>23.25</v>
          </cell>
          <cell r="Q278">
            <v>1.78</v>
          </cell>
        </row>
        <row r="279">
          <cell r="A279">
            <v>2022</v>
          </cell>
          <cell r="B279" t="str">
            <v>Jul</v>
          </cell>
          <cell r="C279" t="str">
            <v>_4-Corners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>Div0</v>
          </cell>
          <cell r="J279">
            <v>0</v>
          </cell>
          <cell r="K279">
            <v>0</v>
          </cell>
          <cell r="L279">
            <v>0</v>
          </cell>
          <cell r="M279">
            <v>386.9</v>
          </cell>
          <cell r="N279">
            <v>386.9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2022</v>
          </cell>
          <cell r="B280" t="str">
            <v>Jul</v>
          </cell>
          <cell r="C280" t="str">
            <v>Utah South</v>
          </cell>
          <cell r="D280">
            <v>762.1</v>
          </cell>
          <cell r="E280">
            <v>0</v>
          </cell>
          <cell r="F280">
            <v>0</v>
          </cell>
          <cell r="G280">
            <v>99.1</v>
          </cell>
          <cell r="H280">
            <v>99.1</v>
          </cell>
          <cell r="I280">
            <v>13</v>
          </cell>
          <cell r="J280">
            <v>2621.6</v>
          </cell>
          <cell r="K280">
            <v>218.1</v>
          </cell>
          <cell r="L280">
            <v>0</v>
          </cell>
          <cell r="M280">
            <v>582.9</v>
          </cell>
          <cell r="N280">
            <v>2561.4</v>
          </cell>
          <cell r="O280">
            <v>0</v>
          </cell>
          <cell r="P280">
            <v>259.89</v>
          </cell>
          <cell r="Q280">
            <v>41.83</v>
          </cell>
        </row>
        <row r="281">
          <cell r="A281">
            <v>2022</v>
          </cell>
          <cell r="B281" t="str">
            <v>Jul</v>
          </cell>
          <cell r="C281" t="str">
            <v>Cholla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>Div0</v>
          </cell>
          <cell r="J281">
            <v>387</v>
          </cell>
          <cell r="K281">
            <v>0</v>
          </cell>
          <cell r="L281">
            <v>0</v>
          </cell>
          <cell r="M281">
            <v>0</v>
          </cell>
          <cell r="N281">
            <v>387</v>
          </cell>
          <cell r="O281">
            <v>0</v>
          </cell>
          <cell r="P281">
            <v>0</v>
          </cell>
          <cell r="Q281">
            <v>0</v>
          </cell>
        </row>
        <row r="282">
          <cell r="A282">
            <v>2022</v>
          </cell>
          <cell r="B282" t="str">
            <v>Jul</v>
          </cell>
          <cell r="C282" t="str">
            <v>Colorado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144.1</v>
          </cell>
          <cell r="I282" t="str">
            <v>Div0</v>
          </cell>
          <cell r="J282">
            <v>240.1</v>
          </cell>
          <cell r="K282">
            <v>0</v>
          </cell>
          <cell r="L282">
            <v>0</v>
          </cell>
          <cell r="M282">
            <v>0</v>
          </cell>
          <cell r="N282">
            <v>96</v>
          </cell>
          <cell r="O282">
            <v>0</v>
          </cell>
          <cell r="P282">
            <v>0</v>
          </cell>
          <cell r="Q282">
            <v>0</v>
          </cell>
        </row>
        <row r="283">
          <cell r="A283">
            <v>2022</v>
          </cell>
          <cell r="B283" t="str">
            <v>Jul</v>
          </cell>
          <cell r="C283" t="str">
            <v>BPA (Peaking/SIE)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>Div0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2022</v>
          </cell>
          <cell r="B284" t="str">
            <v>Jul</v>
          </cell>
          <cell r="C284" t="str">
            <v>Mead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 t="str">
            <v>Div0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2022</v>
          </cell>
          <cell r="B285" t="str">
            <v>Jul</v>
          </cell>
          <cell r="C285" t="str">
            <v>Montana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>Div0</v>
          </cell>
          <cell r="J285">
            <v>150.9</v>
          </cell>
          <cell r="K285">
            <v>0</v>
          </cell>
          <cell r="L285">
            <v>0</v>
          </cell>
          <cell r="M285">
            <v>0</v>
          </cell>
          <cell r="N285">
            <v>150.9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2022</v>
          </cell>
          <cell r="B286" t="str">
            <v>Jul</v>
          </cell>
          <cell r="C286" t="str">
            <v>Hermiston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>Div0</v>
          </cell>
          <cell r="J286">
            <v>227</v>
          </cell>
          <cell r="K286">
            <v>0</v>
          </cell>
          <cell r="L286">
            <v>0</v>
          </cell>
          <cell r="M286">
            <v>0</v>
          </cell>
          <cell r="N286">
            <v>227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2022</v>
          </cell>
          <cell r="B287" t="str">
            <v>Jul</v>
          </cell>
          <cell r="C287" t="str">
            <v>Yakima</v>
          </cell>
          <cell r="D287">
            <v>579.29999999999995</v>
          </cell>
          <cell r="E287">
            <v>0</v>
          </cell>
          <cell r="F287">
            <v>-5.2</v>
          </cell>
          <cell r="G287">
            <v>74.599999999999994</v>
          </cell>
          <cell r="H287">
            <v>-525.70000000000005</v>
          </cell>
          <cell r="I287">
            <v>-91.6</v>
          </cell>
          <cell r="J287">
            <v>0</v>
          </cell>
          <cell r="K287">
            <v>2.1</v>
          </cell>
          <cell r="L287">
            <v>0</v>
          </cell>
          <cell r="M287">
            <v>46.3</v>
          </cell>
          <cell r="N287">
            <v>0</v>
          </cell>
          <cell r="O287">
            <v>600.4</v>
          </cell>
          <cell r="P287">
            <v>2.0699999999999998</v>
          </cell>
          <cell r="Q287">
            <v>0</v>
          </cell>
        </row>
        <row r="288">
          <cell r="A288">
            <v>2022</v>
          </cell>
          <cell r="B288" t="str">
            <v>Jul</v>
          </cell>
          <cell r="C288" t="str">
            <v>WallaWalla</v>
          </cell>
          <cell r="D288">
            <v>292.8</v>
          </cell>
          <cell r="E288">
            <v>0</v>
          </cell>
          <cell r="F288">
            <v>-2.1</v>
          </cell>
          <cell r="G288">
            <v>37.799999999999997</v>
          </cell>
          <cell r="H288">
            <v>23.6</v>
          </cell>
          <cell r="I288">
            <v>8.1</v>
          </cell>
          <cell r="J288">
            <v>4.2</v>
          </cell>
          <cell r="K288">
            <v>83.2</v>
          </cell>
          <cell r="L288">
            <v>0</v>
          </cell>
          <cell r="M288">
            <v>227</v>
          </cell>
          <cell r="N288">
            <v>0</v>
          </cell>
          <cell r="O288">
            <v>14.2</v>
          </cell>
          <cell r="P288">
            <v>85.460000000000008</v>
          </cell>
          <cell r="Q288">
            <v>2.2999999999999998</v>
          </cell>
        </row>
        <row r="289">
          <cell r="A289">
            <v>2022</v>
          </cell>
          <cell r="B289" t="str">
            <v>Jul</v>
          </cell>
          <cell r="C289" t="str">
            <v>Path C North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>Div0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>
            <v>2022</v>
          </cell>
          <cell r="B290" t="str">
            <v>Jul</v>
          </cell>
          <cell r="C290" t="str">
            <v>Path C South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 t="str">
            <v>Div0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2022</v>
          </cell>
          <cell r="B291" t="str">
            <v>Jul</v>
          </cell>
          <cell r="C291" t="str">
            <v>APS Transmission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>Div0</v>
          </cell>
          <cell r="J291">
            <v>0</v>
          </cell>
          <cell r="K291">
            <v>0</v>
          </cell>
          <cell r="L291">
            <v>0</v>
          </cell>
          <cell r="M291">
            <v>350</v>
          </cell>
          <cell r="N291">
            <v>350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>
            <v>2022</v>
          </cell>
          <cell r="B292" t="str">
            <v>Jul</v>
          </cell>
          <cell r="C292" t="str">
            <v>Bridger East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 t="str">
            <v>Div0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2022</v>
          </cell>
          <cell r="B293" t="str">
            <v>Jul</v>
          </cell>
          <cell r="C293" t="str">
            <v>RedButte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 t="str">
            <v>Div0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2022</v>
          </cell>
          <cell r="B294" t="str">
            <v>Jul</v>
          </cell>
          <cell r="C294" t="str">
            <v>WyomingNE</v>
          </cell>
          <cell r="D294">
            <v>606</v>
          </cell>
          <cell r="E294">
            <v>0</v>
          </cell>
          <cell r="F294">
            <v>0</v>
          </cell>
          <cell r="G294">
            <v>78.8</v>
          </cell>
          <cell r="H294">
            <v>78.8</v>
          </cell>
          <cell r="I294">
            <v>13</v>
          </cell>
          <cell r="J294">
            <v>1025.0999999999999</v>
          </cell>
          <cell r="K294">
            <v>139.30000000000001</v>
          </cell>
          <cell r="L294">
            <v>0</v>
          </cell>
          <cell r="M294">
            <v>0</v>
          </cell>
          <cell r="N294">
            <v>479.7</v>
          </cell>
          <cell r="O294">
            <v>0</v>
          </cell>
          <cell r="P294">
            <v>154.55000000000001</v>
          </cell>
          <cell r="Q294">
            <v>15.24</v>
          </cell>
        </row>
        <row r="295">
          <cell r="A295">
            <v>2022</v>
          </cell>
          <cell r="B295" t="str">
            <v>Jul</v>
          </cell>
          <cell r="C295" t="str">
            <v>WyomingSW</v>
          </cell>
          <cell r="D295">
            <v>546</v>
          </cell>
          <cell r="E295">
            <v>0</v>
          </cell>
          <cell r="F295">
            <v>-3.6</v>
          </cell>
          <cell r="G295">
            <v>70.5</v>
          </cell>
          <cell r="H295">
            <v>70.5</v>
          </cell>
          <cell r="I295">
            <v>13</v>
          </cell>
          <cell r="J295">
            <v>0</v>
          </cell>
          <cell r="K295">
            <v>2.7</v>
          </cell>
          <cell r="L295">
            <v>0</v>
          </cell>
          <cell r="M295">
            <v>879.5</v>
          </cell>
          <cell r="N295">
            <v>269.2</v>
          </cell>
          <cell r="O295">
            <v>0</v>
          </cell>
          <cell r="P295">
            <v>2.69</v>
          </cell>
          <cell r="Q295">
            <v>0</v>
          </cell>
        </row>
        <row r="296">
          <cell r="A296">
            <v>2022</v>
          </cell>
          <cell r="B296" t="str">
            <v>Jul</v>
          </cell>
          <cell r="C296" t="str">
            <v>Aeolis_Wyoming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 t="str">
            <v>Div0</v>
          </cell>
          <cell r="J296">
            <v>0</v>
          </cell>
          <cell r="K296">
            <v>0</v>
          </cell>
          <cell r="L296">
            <v>0</v>
          </cell>
          <cell r="M296">
            <v>479.6</v>
          </cell>
          <cell r="N296">
            <v>479.6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2022</v>
          </cell>
          <cell r="B297" t="str">
            <v>Jul</v>
          </cell>
          <cell r="C297" t="str">
            <v>Chehalis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 t="str">
            <v>Div0</v>
          </cell>
          <cell r="J297">
            <v>464.7</v>
          </cell>
          <cell r="K297">
            <v>0</v>
          </cell>
          <cell r="L297">
            <v>0</v>
          </cell>
          <cell r="M297">
            <v>0</v>
          </cell>
          <cell r="N297">
            <v>464.7</v>
          </cell>
          <cell r="O297">
            <v>0</v>
          </cell>
          <cell r="P297">
            <v>0</v>
          </cell>
          <cell r="Q297">
            <v>0</v>
          </cell>
        </row>
        <row r="298">
          <cell r="A298">
            <v>2022</v>
          </cell>
          <cell r="B298" t="str">
            <v>Jul</v>
          </cell>
          <cell r="C298" t="str">
            <v>SOregonCal</v>
          </cell>
          <cell r="D298">
            <v>1572.2</v>
          </cell>
          <cell r="E298">
            <v>0</v>
          </cell>
          <cell r="F298">
            <v>-29.1</v>
          </cell>
          <cell r="G298">
            <v>200.6</v>
          </cell>
          <cell r="H298">
            <v>-103.4</v>
          </cell>
          <cell r="I298">
            <v>-6.7</v>
          </cell>
          <cell r="J298">
            <v>127.7</v>
          </cell>
          <cell r="K298">
            <v>82.4</v>
          </cell>
          <cell r="L298">
            <v>0</v>
          </cell>
          <cell r="M298">
            <v>1229.5</v>
          </cell>
          <cell r="N298">
            <v>0</v>
          </cell>
          <cell r="O298">
            <v>304</v>
          </cell>
          <cell r="P298">
            <v>84.93</v>
          </cell>
          <cell r="Q298">
            <v>2.5300000000000002</v>
          </cell>
        </row>
        <row r="299">
          <cell r="A299">
            <v>2022</v>
          </cell>
          <cell r="B299" t="str">
            <v>Jul</v>
          </cell>
          <cell r="C299" t="str">
            <v>PortlandNC</v>
          </cell>
          <cell r="D299">
            <v>521.70000000000005</v>
          </cell>
          <cell r="E299">
            <v>0</v>
          </cell>
          <cell r="F299">
            <v>0</v>
          </cell>
          <cell r="G299">
            <v>67.8</v>
          </cell>
          <cell r="H299">
            <v>-17</v>
          </cell>
          <cell r="I299">
            <v>-3.3</v>
          </cell>
          <cell r="J299">
            <v>470.5</v>
          </cell>
          <cell r="K299">
            <v>-65.8</v>
          </cell>
          <cell r="L299">
            <v>0</v>
          </cell>
          <cell r="M299">
            <v>100</v>
          </cell>
          <cell r="N299">
            <v>0</v>
          </cell>
          <cell r="O299">
            <v>84.8</v>
          </cell>
          <cell r="P299">
            <v>12.16</v>
          </cell>
          <cell r="Q299">
            <v>78</v>
          </cell>
        </row>
        <row r="300">
          <cell r="A300">
            <v>2022</v>
          </cell>
          <cell r="B300" t="str">
            <v>Jul</v>
          </cell>
          <cell r="C300" t="str">
            <v>WillamValcc</v>
          </cell>
          <cell r="D300">
            <v>463</v>
          </cell>
          <cell r="E300">
            <v>0</v>
          </cell>
          <cell r="F300">
            <v>0</v>
          </cell>
          <cell r="G300">
            <v>60.2</v>
          </cell>
          <cell r="H300">
            <v>-463</v>
          </cell>
          <cell r="I300">
            <v>-100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523.20000000000005</v>
          </cell>
          <cell r="P300">
            <v>0</v>
          </cell>
          <cell r="Q300">
            <v>0</v>
          </cell>
        </row>
        <row r="301">
          <cell r="A301">
            <v>2022</v>
          </cell>
          <cell r="B301" t="str">
            <v>Jul</v>
          </cell>
          <cell r="C301" t="str">
            <v>Bethel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>Div0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2022</v>
          </cell>
          <cell r="B302" t="str">
            <v>Jul</v>
          </cell>
          <cell r="C302" t="str">
            <v>Nevada - Oregon Border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>Div0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2022</v>
          </cell>
          <cell r="B303" t="str">
            <v>Jul</v>
          </cell>
          <cell r="C303" t="str">
            <v>Bridger Constraint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 t="str">
            <v>Div0</v>
          </cell>
          <cell r="J303">
            <v>1402</v>
          </cell>
          <cell r="K303">
            <v>-1.7</v>
          </cell>
          <cell r="L303">
            <v>0</v>
          </cell>
          <cell r="M303">
            <v>0</v>
          </cell>
          <cell r="N303">
            <v>1400.3</v>
          </cell>
          <cell r="O303">
            <v>0</v>
          </cell>
          <cell r="P303">
            <v>0</v>
          </cell>
          <cell r="Q303">
            <v>1.74</v>
          </cell>
        </row>
        <row r="304">
          <cell r="A304">
            <v>2022</v>
          </cell>
          <cell r="B304" t="str">
            <v>Jul</v>
          </cell>
          <cell r="C304" t="str">
            <v>Hemingway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 t="str">
            <v>Div0</v>
          </cell>
          <cell r="J304">
            <v>0</v>
          </cell>
          <cell r="K304">
            <v>0</v>
          </cell>
          <cell r="L304">
            <v>0</v>
          </cell>
          <cell r="M304">
            <v>794.9</v>
          </cell>
          <cell r="N304">
            <v>794.9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2022</v>
          </cell>
          <cell r="B305" t="str">
            <v>Jul</v>
          </cell>
          <cell r="C305" t="str">
            <v>Midpoint Meridian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>Div0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2022</v>
          </cell>
          <cell r="B306" t="str">
            <v>Jul</v>
          </cell>
          <cell r="C306" t="str">
            <v>Craig Trans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 t="str">
            <v>Div0</v>
          </cell>
          <cell r="J306">
            <v>0</v>
          </cell>
          <cell r="K306">
            <v>0</v>
          </cell>
          <cell r="L306">
            <v>0</v>
          </cell>
          <cell r="M306">
            <v>67</v>
          </cell>
          <cell r="N306">
            <v>67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2023</v>
          </cell>
          <cell r="B307" t="str">
            <v>Jul</v>
          </cell>
          <cell r="C307" t="str">
            <v>Arizona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>Div0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A308">
            <v>2023</v>
          </cell>
          <cell r="B308" t="str">
            <v>Jul</v>
          </cell>
          <cell r="C308" t="str">
            <v>COB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 t="str">
            <v>Div0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A309">
            <v>2023</v>
          </cell>
          <cell r="B309" t="str">
            <v>Jul</v>
          </cell>
          <cell r="C309" t="str">
            <v>Goshen</v>
          </cell>
          <cell r="D309">
            <v>466.2</v>
          </cell>
          <cell r="E309">
            <v>0</v>
          </cell>
          <cell r="F309">
            <v>-1.8</v>
          </cell>
          <cell r="G309">
            <v>60.4</v>
          </cell>
          <cell r="H309">
            <v>60.4</v>
          </cell>
          <cell r="I309">
            <v>13</v>
          </cell>
          <cell r="J309">
            <v>20.3</v>
          </cell>
          <cell r="K309">
            <v>38.5</v>
          </cell>
          <cell r="L309">
            <v>180.2</v>
          </cell>
          <cell r="M309">
            <v>285.89999999999998</v>
          </cell>
          <cell r="N309">
            <v>0</v>
          </cell>
          <cell r="O309">
            <v>0</v>
          </cell>
          <cell r="P309">
            <v>44.52</v>
          </cell>
          <cell r="Q309">
            <v>6</v>
          </cell>
        </row>
        <row r="310">
          <cell r="A310">
            <v>2023</v>
          </cell>
          <cell r="B310" t="str">
            <v>Jul</v>
          </cell>
          <cell r="C310" t="str">
            <v>Brady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 t="str">
            <v>Div0</v>
          </cell>
          <cell r="J310">
            <v>0</v>
          </cell>
          <cell r="K310">
            <v>-3.6</v>
          </cell>
          <cell r="L310">
            <v>0</v>
          </cell>
          <cell r="M310">
            <v>3.6</v>
          </cell>
          <cell r="N310">
            <v>0</v>
          </cell>
          <cell r="O310">
            <v>0</v>
          </cell>
          <cell r="P310">
            <v>0</v>
          </cell>
          <cell r="Q310">
            <v>3.6</v>
          </cell>
        </row>
        <row r="311">
          <cell r="A311">
            <v>2023</v>
          </cell>
          <cell r="B311" t="str">
            <v>Jul</v>
          </cell>
          <cell r="C311" t="str">
            <v>Bridger West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 t="str">
            <v>Div0</v>
          </cell>
          <cell r="J311">
            <v>0</v>
          </cell>
          <cell r="K311">
            <v>0</v>
          </cell>
          <cell r="L311">
            <v>0</v>
          </cell>
          <cell r="M311">
            <v>1029.2</v>
          </cell>
          <cell r="N311">
            <v>1029.2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2023</v>
          </cell>
          <cell r="B312" t="str">
            <v>Jul</v>
          </cell>
          <cell r="C312" t="str">
            <v>Borah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 t="str">
            <v>Div0</v>
          </cell>
          <cell r="J312">
            <v>0</v>
          </cell>
          <cell r="K312">
            <v>0</v>
          </cell>
          <cell r="L312">
            <v>0</v>
          </cell>
          <cell r="M312">
            <v>629.20000000000005</v>
          </cell>
          <cell r="N312">
            <v>629.20000000000005</v>
          </cell>
          <cell r="O312">
            <v>0</v>
          </cell>
          <cell r="P312">
            <v>0</v>
          </cell>
          <cell r="Q312">
            <v>0</v>
          </cell>
        </row>
        <row r="313">
          <cell r="A313">
            <v>2023</v>
          </cell>
          <cell r="B313" t="str">
            <v>Jul</v>
          </cell>
          <cell r="C313" t="str">
            <v>Mid Columbia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>Div0</v>
          </cell>
          <cell r="J313">
            <v>22</v>
          </cell>
          <cell r="K313">
            <v>24.3</v>
          </cell>
          <cell r="L313">
            <v>0</v>
          </cell>
          <cell r="M313">
            <v>0</v>
          </cell>
          <cell r="N313">
            <v>46.3</v>
          </cell>
          <cell r="O313">
            <v>0</v>
          </cell>
          <cell r="P313">
            <v>49.47</v>
          </cell>
          <cell r="Q313">
            <v>25.19</v>
          </cell>
        </row>
        <row r="314">
          <cell r="A314">
            <v>2023</v>
          </cell>
          <cell r="B314" t="str">
            <v>Jul</v>
          </cell>
          <cell r="C314" t="str">
            <v>Mona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>Div0</v>
          </cell>
          <cell r="J314">
            <v>0</v>
          </cell>
          <cell r="K314">
            <v>100</v>
          </cell>
          <cell r="L314">
            <v>0</v>
          </cell>
          <cell r="M314">
            <v>29</v>
          </cell>
          <cell r="N314">
            <v>129</v>
          </cell>
          <cell r="O314">
            <v>0</v>
          </cell>
          <cell r="P314">
            <v>100.02</v>
          </cell>
          <cell r="Q314">
            <v>0</v>
          </cell>
        </row>
        <row r="315">
          <cell r="A315">
            <v>2023</v>
          </cell>
          <cell r="B315" t="str">
            <v>Jul</v>
          </cell>
          <cell r="C315" t="str">
            <v>Palo Verde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>Div0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>
            <v>2023</v>
          </cell>
          <cell r="B316" t="str">
            <v>Jul</v>
          </cell>
          <cell r="C316" t="str">
            <v>Utah North</v>
          </cell>
          <cell r="D316">
            <v>5226.5</v>
          </cell>
          <cell r="E316">
            <v>0</v>
          </cell>
          <cell r="F316">
            <v>-67.599999999999994</v>
          </cell>
          <cell r="G316">
            <v>670.7</v>
          </cell>
          <cell r="H316">
            <v>445</v>
          </cell>
          <cell r="I316">
            <v>8.6</v>
          </cell>
          <cell r="J316">
            <v>2634.2</v>
          </cell>
          <cell r="K316">
            <v>21.4</v>
          </cell>
          <cell r="L316">
            <v>143.1</v>
          </cell>
          <cell r="M316">
            <v>2805.1</v>
          </cell>
          <cell r="N316">
            <v>0</v>
          </cell>
          <cell r="O316">
            <v>225.6</v>
          </cell>
          <cell r="P316">
            <v>23.21</v>
          </cell>
          <cell r="Q316">
            <v>1.78</v>
          </cell>
        </row>
        <row r="317">
          <cell r="A317">
            <v>2023</v>
          </cell>
          <cell r="B317" t="str">
            <v>Jul</v>
          </cell>
          <cell r="C317" t="str">
            <v>_4-Corners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>Div0</v>
          </cell>
          <cell r="J317">
            <v>0</v>
          </cell>
          <cell r="K317">
            <v>0</v>
          </cell>
          <cell r="L317">
            <v>0</v>
          </cell>
          <cell r="M317">
            <v>386.9</v>
          </cell>
          <cell r="N317">
            <v>386.9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2023</v>
          </cell>
          <cell r="B318" t="str">
            <v>Jul</v>
          </cell>
          <cell r="C318" t="str">
            <v>Utah South</v>
          </cell>
          <cell r="D318">
            <v>775.9</v>
          </cell>
          <cell r="E318">
            <v>0</v>
          </cell>
          <cell r="F318">
            <v>0</v>
          </cell>
          <cell r="G318">
            <v>100.9</v>
          </cell>
          <cell r="H318">
            <v>100.9</v>
          </cell>
          <cell r="I318">
            <v>13</v>
          </cell>
          <cell r="J318">
            <v>2616.5</v>
          </cell>
          <cell r="K318">
            <v>217</v>
          </cell>
          <cell r="L318">
            <v>0</v>
          </cell>
          <cell r="M318">
            <v>582.9</v>
          </cell>
          <cell r="N318">
            <v>2539.6999999999998</v>
          </cell>
          <cell r="O318">
            <v>0</v>
          </cell>
          <cell r="P318">
            <v>258.84999999999997</v>
          </cell>
          <cell r="Q318">
            <v>41.83</v>
          </cell>
        </row>
        <row r="319">
          <cell r="A319">
            <v>2023</v>
          </cell>
          <cell r="B319" t="str">
            <v>Jul</v>
          </cell>
          <cell r="C319" t="str">
            <v>Cholla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>Div0</v>
          </cell>
          <cell r="J319">
            <v>387</v>
          </cell>
          <cell r="K319">
            <v>0</v>
          </cell>
          <cell r="L319">
            <v>0</v>
          </cell>
          <cell r="M319">
            <v>0</v>
          </cell>
          <cell r="N319">
            <v>387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2023</v>
          </cell>
          <cell r="B320" t="str">
            <v>Jul</v>
          </cell>
          <cell r="C320" t="str">
            <v>Colorado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144.1</v>
          </cell>
          <cell r="I320" t="str">
            <v>Div0</v>
          </cell>
          <cell r="J320">
            <v>240.1</v>
          </cell>
          <cell r="K320">
            <v>0</v>
          </cell>
          <cell r="L320">
            <v>0</v>
          </cell>
          <cell r="M320">
            <v>0</v>
          </cell>
          <cell r="N320">
            <v>96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2023</v>
          </cell>
          <cell r="B321" t="str">
            <v>Jul</v>
          </cell>
          <cell r="C321" t="str">
            <v>BPA (Peaking/SIE)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 t="str">
            <v>Div0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2023</v>
          </cell>
          <cell r="B322" t="str">
            <v>Jul</v>
          </cell>
          <cell r="C322" t="str">
            <v>Mead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>Div0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>
            <v>2023</v>
          </cell>
          <cell r="B323" t="str">
            <v>Jul</v>
          </cell>
          <cell r="C323" t="str">
            <v>Montana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 t="str">
            <v>Div0</v>
          </cell>
          <cell r="J323">
            <v>150.19999999999999</v>
          </cell>
          <cell r="K323">
            <v>0</v>
          </cell>
          <cell r="L323">
            <v>0</v>
          </cell>
          <cell r="M323">
            <v>0</v>
          </cell>
          <cell r="N323">
            <v>150.19999999999999</v>
          </cell>
          <cell r="O323">
            <v>0</v>
          </cell>
          <cell r="P323">
            <v>0</v>
          </cell>
          <cell r="Q323">
            <v>0</v>
          </cell>
        </row>
        <row r="324">
          <cell r="A324">
            <v>2023</v>
          </cell>
          <cell r="B324" t="str">
            <v>Jul</v>
          </cell>
          <cell r="C324" t="str">
            <v>Hermiston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 t="str">
            <v>Div0</v>
          </cell>
          <cell r="J324">
            <v>227</v>
          </cell>
          <cell r="K324">
            <v>0</v>
          </cell>
          <cell r="L324">
            <v>0</v>
          </cell>
          <cell r="M324">
            <v>0</v>
          </cell>
          <cell r="N324">
            <v>227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2023</v>
          </cell>
          <cell r="B325" t="str">
            <v>Jul</v>
          </cell>
          <cell r="C325" t="str">
            <v>Yakima</v>
          </cell>
          <cell r="D325">
            <v>582.79999999999995</v>
          </cell>
          <cell r="E325">
            <v>0</v>
          </cell>
          <cell r="F325">
            <v>-5.2</v>
          </cell>
          <cell r="G325">
            <v>75.099999999999994</v>
          </cell>
          <cell r="H325">
            <v>-495.5</v>
          </cell>
          <cell r="I325">
            <v>-85.8</v>
          </cell>
          <cell r="J325">
            <v>0</v>
          </cell>
          <cell r="K325">
            <v>2.1</v>
          </cell>
          <cell r="L325">
            <v>0</v>
          </cell>
          <cell r="M325">
            <v>80</v>
          </cell>
          <cell r="N325">
            <v>0</v>
          </cell>
          <cell r="O325">
            <v>570.6</v>
          </cell>
          <cell r="P325">
            <v>2.0699999999999998</v>
          </cell>
          <cell r="Q325">
            <v>0</v>
          </cell>
        </row>
        <row r="326">
          <cell r="A326">
            <v>2023</v>
          </cell>
          <cell r="B326" t="str">
            <v>Jul</v>
          </cell>
          <cell r="C326" t="str">
            <v>WallaWalla</v>
          </cell>
          <cell r="D326">
            <v>293</v>
          </cell>
          <cell r="E326">
            <v>0</v>
          </cell>
          <cell r="F326">
            <v>-2.1</v>
          </cell>
          <cell r="G326">
            <v>37.799999999999997</v>
          </cell>
          <cell r="H326">
            <v>-207.8</v>
          </cell>
          <cell r="I326">
            <v>-71.400000000000006</v>
          </cell>
          <cell r="J326">
            <v>0</v>
          </cell>
          <cell r="K326">
            <v>83.2</v>
          </cell>
          <cell r="L326">
            <v>0</v>
          </cell>
          <cell r="M326">
            <v>0</v>
          </cell>
          <cell r="N326">
            <v>0</v>
          </cell>
          <cell r="O326">
            <v>245.6</v>
          </cell>
          <cell r="P326">
            <v>85.460000000000008</v>
          </cell>
          <cell r="Q326">
            <v>2.2999999999999998</v>
          </cell>
        </row>
        <row r="327">
          <cell r="A327">
            <v>2023</v>
          </cell>
          <cell r="B327" t="str">
            <v>Jul</v>
          </cell>
          <cell r="C327" t="str">
            <v>Path C North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 t="str">
            <v>Div0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2023</v>
          </cell>
          <cell r="B328" t="str">
            <v>Jul</v>
          </cell>
          <cell r="C328" t="str">
            <v>Path C South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>Div0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2023</v>
          </cell>
          <cell r="B329" t="str">
            <v>Jul</v>
          </cell>
          <cell r="C329" t="str">
            <v>APS Transmission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 t="str">
            <v>Div0</v>
          </cell>
          <cell r="J329">
            <v>0</v>
          </cell>
          <cell r="K329">
            <v>0</v>
          </cell>
          <cell r="L329">
            <v>0</v>
          </cell>
          <cell r="M329">
            <v>350</v>
          </cell>
          <cell r="N329">
            <v>350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2023</v>
          </cell>
          <cell r="B330" t="str">
            <v>Jul</v>
          </cell>
          <cell r="C330" t="str">
            <v>Bridger East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 t="str">
            <v>Div0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2023</v>
          </cell>
          <cell r="B331" t="str">
            <v>Jul</v>
          </cell>
          <cell r="C331" t="str">
            <v>RedButte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 t="str">
            <v>Div0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2023</v>
          </cell>
          <cell r="B332" t="str">
            <v>Jul</v>
          </cell>
          <cell r="C332" t="str">
            <v>WyomingNE</v>
          </cell>
          <cell r="D332">
            <v>605</v>
          </cell>
          <cell r="E332">
            <v>0</v>
          </cell>
          <cell r="F332">
            <v>0</v>
          </cell>
          <cell r="G332">
            <v>78.7</v>
          </cell>
          <cell r="H332">
            <v>78.7</v>
          </cell>
          <cell r="I332">
            <v>13</v>
          </cell>
          <cell r="J332">
            <v>1025.0999999999999</v>
          </cell>
          <cell r="K332">
            <v>132.19999999999999</v>
          </cell>
          <cell r="L332">
            <v>0</v>
          </cell>
          <cell r="M332">
            <v>0</v>
          </cell>
          <cell r="N332">
            <v>473.6</v>
          </cell>
          <cell r="O332">
            <v>0</v>
          </cell>
          <cell r="P332">
            <v>147.43</v>
          </cell>
          <cell r="Q332">
            <v>15.24</v>
          </cell>
        </row>
        <row r="333">
          <cell r="A333">
            <v>2023</v>
          </cell>
          <cell r="B333" t="str">
            <v>Jul</v>
          </cell>
          <cell r="C333" t="str">
            <v>WyomingSW</v>
          </cell>
          <cell r="D333">
            <v>543.79999999999995</v>
          </cell>
          <cell r="E333">
            <v>0</v>
          </cell>
          <cell r="F333">
            <v>-3.6</v>
          </cell>
          <cell r="G333">
            <v>70.2</v>
          </cell>
          <cell r="H333">
            <v>70.2</v>
          </cell>
          <cell r="I333">
            <v>13</v>
          </cell>
          <cell r="J333">
            <v>0</v>
          </cell>
          <cell r="K333">
            <v>2.7</v>
          </cell>
          <cell r="L333">
            <v>0</v>
          </cell>
          <cell r="M333">
            <v>873.5</v>
          </cell>
          <cell r="N333">
            <v>265.7</v>
          </cell>
          <cell r="O333">
            <v>0</v>
          </cell>
          <cell r="P333">
            <v>2.69</v>
          </cell>
          <cell r="Q333">
            <v>0</v>
          </cell>
        </row>
        <row r="334">
          <cell r="A334">
            <v>2023</v>
          </cell>
          <cell r="B334" t="str">
            <v>Jul</v>
          </cell>
          <cell r="C334" t="str">
            <v>Aeolis_Wyoming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>Div0</v>
          </cell>
          <cell r="J334">
            <v>0</v>
          </cell>
          <cell r="K334">
            <v>0</v>
          </cell>
          <cell r="L334">
            <v>0</v>
          </cell>
          <cell r="M334">
            <v>473.6</v>
          </cell>
          <cell r="N334">
            <v>473.6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2023</v>
          </cell>
          <cell r="B335" t="str">
            <v>Jul</v>
          </cell>
          <cell r="C335" t="str">
            <v>Chehalis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>Div0</v>
          </cell>
          <cell r="J335">
            <v>464.7</v>
          </cell>
          <cell r="K335">
            <v>0</v>
          </cell>
          <cell r="L335">
            <v>0</v>
          </cell>
          <cell r="M335">
            <v>0</v>
          </cell>
          <cell r="N335">
            <v>464.7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2023</v>
          </cell>
          <cell r="B336" t="str">
            <v>Jul</v>
          </cell>
          <cell r="C336" t="str">
            <v>SOregonCal</v>
          </cell>
          <cell r="D336">
            <v>1589.9</v>
          </cell>
          <cell r="E336">
            <v>0</v>
          </cell>
          <cell r="F336">
            <v>-29.1</v>
          </cell>
          <cell r="G336">
            <v>202.9</v>
          </cell>
          <cell r="H336">
            <v>51.7</v>
          </cell>
          <cell r="I336">
            <v>3.3</v>
          </cell>
          <cell r="J336">
            <v>158.9</v>
          </cell>
          <cell r="K336">
            <v>82.2</v>
          </cell>
          <cell r="L336">
            <v>0</v>
          </cell>
          <cell r="M336">
            <v>1371.3</v>
          </cell>
          <cell r="N336">
            <v>0</v>
          </cell>
          <cell r="O336">
            <v>151.19999999999999</v>
          </cell>
          <cell r="P336">
            <v>84.78</v>
          </cell>
          <cell r="Q336">
            <v>2.5300000000000002</v>
          </cell>
        </row>
        <row r="337">
          <cell r="A337">
            <v>2023</v>
          </cell>
          <cell r="B337" t="str">
            <v>Jul</v>
          </cell>
          <cell r="C337" t="str">
            <v>PortlandNC</v>
          </cell>
          <cell r="D337">
            <v>523.9</v>
          </cell>
          <cell r="E337">
            <v>0</v>
          </cell>
          <cell r="F337">
            <v>0</v>
          </cell>
          <cell r="G337">
            <v>68.099999999999994</v>
          </cell>
          <cell r="H337">
            <v>27.9</v>
          </cell>
          <cell r="I337">
            <v>5.3</v>
          </cell>
          <cell r="J337">
            <v>471.4</v>
          </cell>
          <cell r="K337">
            <v>-65.900000000000006</v>
          </cell>
          <cell r="L337">
            <v>0</v>
          </cell>
          <cell r="M337">
            <v>146.30000000000001</v>
          </cell>
          <cell r="N337">
            <v>0</v>
          </cell>
          <cell r="O337">
            <v>40.200000000000003</v>
          </cell>
          <cell r="P337">
            <v>12.120000000000001</v>
          </cell>
          <cell r="Q337">
            <v>78.010000000000005</v>
          </cell>
        </row>
        <row r="338">
          <cell r="A338">
            <v>2023</v>
          </cell>
          <cell r="B338" t="str">
            <v>Jul</v>
          </cell>
          <cell r="C338" t="str">
            <v>WillamValcc</v>
          </cell>
          <cell r="D338">
            <v>465.3</v>
          </cell>
          <cell r="E338">
            <v>0</v>
          </cell>
          <cell r="F338">
            <v>0</v>
          </cell>
          <cell r="G338">
            <v>60.5</v>
          </cell>
          <cell r="H338">
            <v>-465.3</v>
          </cell>
          <cell r="I338">
            <v>-100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525.79999999999995</v>
          </cell>
          <cell r="P338">
            <v>0</v>
          </cell>
          <cell r="Q338">
            <v>0</v>
          </cell>
        </row>
        <row r="339">
          <cell r="A339">
            <v>2023</v>
          </cell>
          <cell r="B339" t="str">
            <v>Jul</v>
          </cell>
          <cell r="C339" t="str">
            <v>Bethel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>Div0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>
            <v>2023</v>
          </cell>
          <cell r="B340" t="str">
            <v>Jul</v>
          </cell>
          <cell r="C340" t="str">
            <v>Nevada - Oregon Border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>Div0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>
            <v>2023</v>
          </cell>
          <cell r="B341" t="str">
            <v>Jul</v>
          </cell>
          <cell r="C341" t="str">
            <v>Bridger Constraint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>Div0</v>
          </cell>
          <cell r="J341">
            <v>1401.1</v>
          </cell>
          <cell r="K341">
            <v>-1.7</v>
          </cell>
          <cell r="L341">
            <v>0</v>
          </cell>
          <cell r="M341">
            <v>0</v>
          </cell>
          <cell r="N341">
            <v>1399.3</v>
          </cell>
          <cell r="O341">
            <v>0</v>
          </cell>
          <cell r="P341">
            <v>0</v>
          </cell>
          <cell r="Q341">
            <v>1.74</v>
          </cell>
        </row>
        <row r="342">
          <cell r="A342">
            <v>2023</v>
          </cell>
          <cell r="B342" t="str">
            <v>Jul</v>
          </cell>
          <cell r="C342" t="str">
            <v>Hemingway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>Div0</v>
          </cell>
          <cell r="J342">
            <v>0</v>
          </cell>
          <cell r="K342">
            <v>0</v>
          </cell>
          <cell r="L342">
            <v>0</v>
          </cell>
          <cell r="M342">
            <v>789.7</v>
          </cell>
          <cell r="N342">
            <v>789.7</v>
          </cell>
          <cell r="O342">
            <v>0</v>
          </cell>
          <cell r="P342">
            <v>0</v>
          </cell>
          <cell r="Q342">
            <v>0</v>
          </cell>
        </row>
        <row r="343">
          <cell r="A343">
            <v>2023</v>
          </cell>
          <cell r="B343" t="str">
            <v>Jul</v>
          </cell>
          <cell r="C343" t="str">
            <v>Midpoint Meridian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 t="str">
            <v>Div0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2023</v>
          </cell>
          <cell r="B344" t="str">
            <v>Jul</v>
          </cell>
          <cell r="C344" t="str">
            <v>Craig Trans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 t="str">
            <v>Div0</v>
          </cell>
          <cell r="J344">
            <v>0</v>
          </cell>
          <cell r="K344">
            <v>0</v>
          </cell>
          <cell r="L344">
            <v>0</v>
          </cell>
          <cell r="M344">
            <v>67</v>
          </cell>
          <cell r="N344">
            <v>67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2024</v>
          </cell>
          <cell r="B345" t="str">
            <v>Jul</v>
          </cell>
          <cell r="C345" t="str">
            <v>Arizona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>Div0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2024</v>
          </cell>
          <cell r="B346" t="str">
            <v>Jul</v>
          </cell>
          <cell r="C346" t="str">
            <v>COB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>Div0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2024</v>
          </cell>
          <cell r="B347" t="str">
            <v>Jul</v>
          </cell>
          <cell r="C347" t="str">
            <v>Goshen</v>
          </cell>
          <cell r="D347">
            <v>467.6</v>
          </cell>
          <cell r="E347">
            <v>0</v>
          </cell>
          <cell r="F347">
            <v>-1.8</v>
          </cell>
          <cell r="G347">
            <v>60.6</v>
          </cell>
          <cell r="H347">
            <v>60.6</v>
          </cell>
          <cell r="I347">
            <v>13</v>
          </cell>
          <cell r="J347">
            <v>0</v>
          </cell>
          <cell r="K347">
            <v>38.5</v>
          </cell>
          <cell r="L347">
            <v>180.2</v>
          </cell>
          <cell r="M347">
            <v>307.7</v>
          </cell>
          <cell r="N347">
            <v>0</v>
          </cell>
          <cell r="O347">
            <v>0</v>
          </cell>
          <cell r="P347">
            <v>44.52</v>
          </cell>
          <cell r="Q347">
            <v>6</v>
          </cell>
        </row>
        <row r="348">
          <cell r="A348">
            <v>2024</v>
          </cell>
          <cell r="B348" t="str">
            <v>Jul</v>
          </cell>
          <cell r="C348" t="str">
            <v>Brady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 t="str">
            <v>Div0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A349">
            <v>2024</v>
          </cell>
          <cell r="B349" t="str">
            <v>Jul</v>
          </cell>
          <cell r="C349" t="str">
            <v>Bridger West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>Div0</v>
          </cell>
          <cell r="J349">
            <v>0</v>
          </cell>
          <cell r="K349">
            <v>0</v>
          </cell>
          <cell r="L349">
            <v>0</v>
          </cell>
          <cell r="M349">
            <v>1031</v>
          </cell>
          <cell r="N349">
            <v>1031</v>
          </cell>
          <cell r="O349">
            <v>0</v>
          </cell>
          <cell r="P349">
            <v>0</v>
          </cell>
          <cell r="Q349">
            <v>0</v>
          </cell>
        </row>
        <row r="350">
          <cell r="A350">
            <v>2024</v>
          </cell>
          <cell r="B350" t="str">
            <v>Jul</v>
          </cell>
          <cell r="C350" t="str">
            <v>Borah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 t="str">
            <v>Div0</v>
          </cell>
          <cell r="J350">
            <v>0</v>
          </cell>
          <cell r="K350">
            <v>0</v>
          </cell>
          <cell r="L350">
            <v>0</v>
          </cell>
          <cell r="M350">
            <v>630.9</v>
          </cell>
          <cell r="N350">
            <v>630.9</v>
          </cell>
          <cell r="O350">
            <v>0</v>
          </cell>
          <cell r="P350">
            <v>0</v>
          </cell>
          <cell r="Q350">
            <v>0</v>
          </cell>
        </row>
        <row r="351">
          <cell r="A351">
            <v>2024</v>
          </cell>
          <cell r="B351" t="str">
            <v>Jul</v>
          </cell>
          <cell r="C351" t="str">
            <v>Mid Columbia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>Div0</v>
          </cell>
          <cell r="J351">
            <v>22</v>
          </cell>
          <cell r="K351">
            <v>49.5</v>
          </cell>
          <cell r="L351">
            <v>0</v>
          </cell>
          <cell r="M351">
            <v>0</v>
          </cell>
          <cell r="N351">
            <v>71.5</v>
          </cell>
          <cell r="O351">
            <v>0</v>
          </cell>
          <cell r="P351">
            <v>49.47</v>
          </cell>
          <cell r="Q351">
            <v>0</v>
          </cell>
        </row>
        <row r="352">
          <cell r="A352">
            <v>2024</v>
          </cell>
          <cell r="B352" t="str">
            <v>Jul</v>
          </cell>
          <cell r="C352" t="str">
            <v>Mona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>Div0</v>
          </cell>
          <cell r="J352">
            <v>0</v>
          </cell>
          <cell r="K352">
            <v>100</v>
          </cell>
          <cell r="L352">
            <v>0</v>
          </cell>
          <cell r="M352">
            <v>29</v>
          </cell>
          <cell r="N352">
            <v>129</v>
          </cell>
          <cell r="O352">
            <v>0</v>
          </cell>
          <cell r="P352">
            <v>100.02</v>
          </cell>
          <cell r="Q352">
            <v>0</v>
          </cell>
        </row>
        <row r="353">
          <cell r="A353">
            <v>2024</v>
          </cell>
          <cell r="B353" t="str">
            <v>Jul</v>
          </cell>
          <cell r="C353" t="str">
            <v>Palo Verde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>Div0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2024</v>
          </cell>
          <cell r="B354" t="str">
            <v>Jul</v>
          </cell>
          <cell r="C354" t="str">
            <v>Utah North</v>
          </cell>
          <cell r="D354">
            <v>5237.5</v>
          </cell>
          <cell r="E354">
            <v>0</v>
          </cell>
          <cell r="F354">
            <v>-67.599999999999994</v>
          </cell>
          <cell r="G354">
            <v>672.1</v>
          </cell>
          <cell r="H354">
            <v>396</v>
          </cell>
          <cell r="I354">
            <v>7.7</v>
          </cell>
          <cell r="J354">
            <v>2634.2</v>
          </cell>
          <cell r="K354">
            <v>23.2</v>
          </cell>
          <cell r="L354">
            <v>143.1</v>
          </cell>
          <cell r="M354">
            <v>2765.3</v>
          </cell>
          <cell r="N354">
            <v>0</v>
          </cell>
          <cell r="O354">
            <v>276.10000000000002</v>
          </cell>
          <cell r="P354">
            <v>23.21</v>
          </cell>
          <cell r="Q354">
            <v>0</v>
          </cell>
        </row>
        <row r="355">
          <cell r="A355">
            <v>2024</v>
          </cell>
          <cell r="B355" t="str">
            <v>Jul</v>
          </cell>
          <cell r="C355" t="str">
            <v>_4-Corners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 t="str">
            <v>Div0</v>
          </cell>
          <cell r="J355">
            <v>0</v>
          </cell>
          <cell r="K355">
            <v>0</v>
          </cell>
          <cell r="L355">
            <v>0</v>
          </cell>
          <cell r="M355">
            <v>386.9</v>
          </cell>
          <cell r="N355">
            <v>386.9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2024</v>
          </cell>
          <cell r="B356" t="str">
            <v>Jul</v>
          </cell>
          <cell r="C356" t="str">
            <v>Utah South</v>
          </cell>
          <cell r="D356">
            <v>780.4</v>
          </cell>
          <cell r="E356">
            <v>0</v>
          </cell>
          <cell r="F356">
            <v>0</v>
          </cell>
          <cell r="G356">
            <v>101.5</v>
          </cell>
          <cell r="H356">
            <v>101.5</v>
          </cell>
          <cell r="I356">
            <v>13</v>
          </cell>
          <cell r="J356">
            <v>2613.8000000000002</v>
          </cell>
          <cell r="K356">
            <v>175.9</v>
          </cell>
          <cell r="L356">
            <v>0</v>
          </cell>
          <cell r="M356">
            <v>582.9</v>
          </cell>
          <cell r="N356">
            <v>2490.6999999999998</v>
          </cell>
          <cell r="O356">
            <v>0</v>
          </cell>
          <cell r="P356">
            <v>207.89000000000001</v>
          </cell>
          <cell r="Q356">
            <v>32</v>
          </cell>
        </row>
        <row r="357">
          <cell r="A357">
            <v>2024</v>
          </cell>
          <cell r="B357" t="str">
            <v>Jul</v>
          </cell>
          <cell r="C357" t="str">
            <v>Cholla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 t="str">
            <v>Div0</v>
          </cell>
          <cell r="J357">
            <v>387</v>
          </cell>
          <cell r="K357">
            <v>0</v>
          </cell>
          <cell r="L357">
            <v>0</v>
          </cell>
          <cell r="M357">
            <v>0</v>
          </cell>
          <cell r="N357">
            <v>387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2024</v>
          </cell>
          <cell r="B358" t="str">
            <v>Jul</v>
          </cell>
          <cell r="C358" t="str">
            <v>Colorado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144.1</v>
          </cell>
          <cell r="I358" t="str">
            <v>Div0</v>
          </cell>
          <cell r="J358">
            <v>240.1</v>
          </cell>
          <cell r="K358">
            <v>0</v>
          </cell>
          <cell r="L358">
            <v>0</v>
          </cell>
          <cell r="M358">
            <v>0</v>
          </cell>
          <cell r="N358">
            <v>96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2024</v>
          </cell>
          <cell r="B359" t="str">
            <v>Jul</v>
          </cell>
          <cell r="C359" t="str">
            <v>BPA (Peaking/SIE)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 t="str">
            <v>Div0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>
            <v>2024</v>
          </cell>
          <cell r="B360" t="str">
            <v>Jul</v>
          </cell>
          <cell r="C360" t="str">
            <v>Mead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>Div0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2024</v>
          </cell>
          <cell r="B361" t="str">
            <v>Jul</v>
          </cell>
          <cell r="C361" t="str">
            <v>Montana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 t="str">
            <v>Div0</v>
          </cell>
          <cell r="J361">
            <v>150.19999999999999</v>
          </cell>
          <cell r="K361">
            <v>0</v>
          </cell>
          <cell r="L361">
            <v>0</v>
          </cell>
          <cell r="M361">
            <v>0</v>
          </cell>
          <cell r="N361">
            <v>150.19999999999999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2024</v>
          </cell>
          <cell r="B362" t="str">
            <v>Jul</v>
          </cell>
          <cell r="C362" t="str">
            <v>Hermiston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 t="str">
            <v>Div0</v>
          </cell>
          <cell r="J362">
            <v>227</v>
          </cell>
          <cell r="K362">
            <v>0</v>
          </cell>
          <cell r="L362">
            <v>0</v>
          </cell>
          <cell r="M362">
            <v>0</v>
          </cell>
          <cell r="N362">
            <v>227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2024</v>
          </cell>
          <cell r="B363" t="str">
            <v>Jul</v>
          </cell>
          <cell r="C363" t="str">
            <v>Yakima</v>
          </cell>
          <cell r="D363">
            <v>586.29999999999995</v>
          </cell>
          <cell r="E363">
            <v>0</v>
          </cell>
          <cell r="F363">
            <v>-5.2</v>
          </cell>
          <cell r="G363">
            <v>75.5</v>
          </cell>
          <cell r="H363">
            <v>-499</v>
          </cell>
          <cell r="I363">
            <v>-85.9</v>
          </cell>
          <cell r="J363">
            <v>0</v>
          </cell>
          <cell r="K363">
            <v>2.1</v>
          </cell>
          <cell r="L363">
            <v>0</v>
          </cell>
          <cell r="M363">
            <v>80</v>
          </cell>
          <cell r="N363">
            <v>0</v>
          </cell>
          <cell r="O363">
            <v>574.5</v>
          </cell>
          <cell r="P363">
            <v>2.0699999999999998</v>
          </cell>
          <cell r="Q363">
            <v>0</v>
          </cell>
        </row>
        <row r="364">
          <cell r="A364">
            <v>2024</v>
          </cell>
          <cell r="B364" t="str">
            <v>Jul</v>
          </cell>
          <cell r="C364" t="str">
            <v>WallaWalla</v>
          </cell>
          <cell r="D364">
            <v>293</v>
          </cell>
          <cell r="E364">
            <v>0</v>
          </cell>
          <cell r="F364">
            <v>-2.1</v>
          </cell>
          <cell r="G364">
            <v>37.799999999999997</v>
          </cell>
          <cell r="H364">
            <v>-146.69999999999999</v>
          </cell>
          <cell r="I364">
            <v>-50.4</v>
          </cell>
          <cell r="J364">
            <v>0</v>
          </cell>
          <cell r="K364">
            <v>72.7</v>
          </cell>
          <cell r="L364">
            <v>0</v>
          </cell>
          <cell r="M364">
            <v>71.5</v>
          </cell>
          <cell r="N364">
            <v>0</v>
          </cell>
          <cell r="O364">
            <v>184.5</v>
          </cell>
          <cell r="P364">
            <v>75.03</v>
          </cell>
          <cell r="Q364">
            <v>2.2999999999999998</v>
          </cell>
        </row>
        <row r="365">
          <cell r="A365">
            <v>2024</v>
          </cell>
          <cell r="B365" t="str">
            <v>Jul</v>
          </cell>
          <cell r="C365" t="str">
            <v>Path C North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 t="str">
            <v>Div0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A366">
            <v>2024</v>
          </cell>
          <cell r="B366" t="str">
            <v>Jul</v>
          </cell>
          <cell r="C366" t="str">
            <v>Path C South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>Div0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2024</v>
          </cell>
          <cell r="B367" t="str">
            <v>Jul</v>
          </cell>
          <cell r="C367" t="str">
            <v>APS Transmission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>Div0</v>
          </cell>
          <cell r="J367">
            <v>0</v>
          </cell>
          <cell r="K367">
            <v>0</v>
          </cell>
          <cell r="L367">
            <v>0</v>
          </cell>
          <cell r="M367">
            <v>350</v>
          </cell>
          <cell r="N367">
            <v>350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2024</v>
          </cell>
          <cell r="B368" t="str">
            <v>Jul</v>
          </cell>
          <cell r="C368" t="str">
            <v>Bridger East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>Div0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2024</v>
          </cell>
          <cell r="B369" t="str">
            <v>Jul</v>
          </cell>
          <cell r="C369" t="str">
            <v>RedButte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>Div0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2024</v>
          </cell>
          <cell r="B370" t="str">
            <v>Jul</v>
          </cell>
          <cell r="C370" t="str">
            <v>WyomingNE</v>
          </cell>
          <cell r="D370">
            <v>608.9</v>
          </cell>
          <cell r="E370">
            <v>0</v>
          </cell>
          <cell r="F370">
            <v>0</v>
          </cell>
          <cell r="G370">
            <v>79.2</v>
          </cell>
          <cell r="H370">
            <v>79.2</v>
          </cell>
          <cell r="I370">
            <v>13</v>
          </cell>
          <cell r="J370">
            <v>1025.0999999999999</v>
          </cell>
          <cell r="K370">
            <v>147.4</v>
          </cell>
          <cell r="L370">
            <v>0</v>
          </cell>
          <cell r="M370">
            <v>0</v>
          </cell>
          <cell r="N370">
            <v>484.5</v>
          </cell>
          <cell r="O370">
            <v>0</v>
          </cell>
          <cell r="P370">
            <v>147.43</v>
          </cell>
          <cell r="Q370">
            <v>0</v>
          </cell>
        </row>
        <row r="371">
          <cell r="A371">
            <v>2024</v>
          </cell>
          <cell r="B371" t="str">
            <v>Jul</v>
          </cell>
          <cell r="C371" t="str">
            <v>WyomingSW</v>
          </cell>
          <cell r="D371">
            <v>545.29999999999995</v>
          </cell>
          <cell r="E371">
            <v>0</v>
          </cell>
          <cell r="F371">
            <v>-3.6</v>
          </cell>
          <cell r="G371">
            <v>70.400000000000006</v>
          </cell>
          <cell r="H371">
            <v>70.400000000000006</v>
          </cell>
          <cell r="I371">
            <v>13</v>
          </cell>
          <cell r="J371">
            <v>0</v>
          </cell>
          <cell r="K371">
            <v>2.7</v>
          </cell>
          <cell r="L371">
            <v>0</v>
          </cell>
          <cell r="M371">
            <v>884.3</v>
          </cell>
          <cell r="N371">
            <v>274.89999999999998</v>
          </cell>
          <cell r="O371">
            <v>0</v>
          </cell>
          <cell r="P371">
            <v>2.69</v>
          </cell>
          <cell r="Q371">
            <v>0</v>
          </cell>
        </row>
        <row r="372">
          <cell r="A372">
            <v>2024</v>
          </cell>
          <cell r="B372" t="str">
            <v>Jul</v>
          </cell>
          <cell r="C372" t="str">
            <v>Aeolis_Wyoming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 t="str">
            <v>Div0</v>
          </cell>
          <cell r="J372">
            <v>0</v>
          </cell>
          <cell r="K372">
            <v>0</v>
          </cell>
          <cell r="L372">
            <v>0</v>
          </cell>
          <cell r="M372">
            <v>484.4</v>
          </cell>
          <cell r="N372">
            <v>484.4</v>
          </cell>
          <cell r="O372">
            <v>0</v>
          </cell>
          <cell r="P372">
            <v>0</v>
          </cell>
          <cell r="Q372">
            <v>0</v>
          </cell>
        </row>
        <row r="373">
          <cell r="A373">
            <v>2024</v>
          </cell>
          <cell r="B373" t="str">
            <v>Jul</v>
          </cell>
          <cell r="C373" t="str">
            <v>Chehalis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>Div0</v>
          </cell>
          <cell r="J373">
            <v>464.7</v>
          </cell>
          <cell r="K373">
            <v>0</v>
          </cell>
          <cell r="L373">
            <v>0</v>
          </cell>
          <cell r="M373">
            <v>0</v>
          </cell>
          <cell r="N373">
            <v>464.7</v>
          </cell>
          <cell r="O373">
            <v>0</v>
          </cell>
          <cell r="P373">
            <v>0</v>
          </cell>
          <cell r="Q373">
            <v>0</v>
          </cell>
        </row>
        <row r="374">
          <cell r="A374">
            <v>2024</v>
          </cell>
          <cell r="B374" t="str">
            <v>Jul</v>
          </cell>
          <cell r="C374" t="str">
            <v>SOregonCal</v>
          </cell>
          <cell r="D374">
            <v>1604.8</v>
          </cell>
          <cell r="E374">
            <v>0</v>
          </cell>
          <cell r="F374">
            <v>-29.1</v>
          </cell>
          <cell r="G374">
            <v>204.8</v>
          </cell>
          <cell r="H374">
            <v>13.8</v>
          </cell>
          <cell r="I374">
            <v>0.9</v>
          </cell>
          <cell r="J374">
            <v>152.6</v>
          </cell>
          <cell r="K374">
            <v>82.1</v>
          </cell>
          <cell r="L374">
            <v>0</v>
          </cell>
          <cell r="M374">
            <v>1354.8</v>
          </cell>
          <cell r="N374">
            <v>0</v>
          </cell>
          <cell r="O374">
            <v>191</v>
          </cell>
          <cell r="P374">
            <v>84.65</v>
          </cell>
          <cell r="Q374">
            <v>2.5300000000000002</v>
          </cell>
        </row>
        <row r="375">
          <cell r="A375">
            <v>2024</v>
          </cell>
          <cell r="B375" t="str">
            <v>Jul</v>
          </cell>
          <cell r="C375" t="str">
            <v>PortlandNC</v>
          </cell>
          <cell r="D375">
            <v>525.29999999999995</v>
          </cell>
          <cell r="E375">
            <v>0</v>
          </cell>
          <cell r="F375">
            <v>0</v>
          </cell>
          <cell r="G375">
            <v>68.3</v>
          </cell>
          <cell r="H375">
            <v>-19.7</v>
          </cell>
          <cell r="I375">
            <v>-3.8</v>
          </cell>
          <cell r="J375">
            <v>471.6</v>
          </cell>
          <cell r="K375">
            <v>-65.900000000000006</v>
          </cell>
          <cell r="L375">
            <v>0</v>
          </cell>
          <cell r="M375">
            <v>100</v>
          </cell>
          <cell r="N375">
            <v>0</v>
          </cell>
          <cell r="O375">
            <v>88</v>
          </cell>
          <cell r="P375">
            <v>12.07</v>
          </cell>
          <cell r="Q375">
            <v>78.010000000000005</v>
          </cell>
        </row>
        <row r="376">
          <cell r="A376">
            <v>2024</v>
          </cell>
          <cell r="B376" t="str">
            <v>Jul</v>
          </cell>
          <cell r="C376" t="str">
            <v>WillamValcc</v>
          </cell>
          <cell r="D376">
            <v>466.9</v>
          </cell>
          <cell r="E376">
            <v>0</v>
          </cell>
          <cell r="F376">
            <v>0</v>
          </cell>
          <cell r="G376">
            <v>60.7</v>
          </cell>
          <cell r="H376">
            <v>-466.9</v>
          </cell>
          <cell r="I376">
            <v>-100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527.6</v>
          </cell>
          <cell r="P376">
            <v>0</v>
          </cell>
          <cell r="Q376">
            <v>0</v>
          </cell>
        </row>
        <row r="377">
          <cell r="A377">
            <v>2024</v>
          </cell>
          <cell r="B377" t="str">
            <v>Jul</v>
          </cell>
          <cell r="C377" t="str">
            <v>Bethel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 t="str">
            <v>Div0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A378">
            <v>2024</v>
          </cell>
          <cell r="B378" t="str">
            <v>Jul</v>
          </cell>
          <cell r="C378" t="str">
            <v>Nevada - Oregon Border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 t="str">
            <v>Div0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2024</v>
          </cell>
          <cell r="B379" t="str">
            <v>Jul</v>
          </cell>
          <cell r="C379" t="str">
            <v>Bridger Constraint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 t="str">
            <v>Div0</v>
          </cell>
          <cell r="J379">
            <v>1401.1</v>
          </cell>
          <cell r="K379">
            <v>0</v>
          </cell>
          <cell r="L379">
            <v>0</v>
          </cell>
          <cell r="M379">
            <v>0</v>
          </cell>
          <cell r="N379">
            <v>1401.1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2024</v>
          </cell>
          <cell r="B380" t="str">
            <v>Jul</v>
          </cell>
          <cell r="C380" t="str">
            <v>Hemingway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 t="str">
            <v>Div0</v>
          </cell>
          <cell r="J380">
            <v>0</v>
          </cell>
          <cell r="K380">
            <v>0</v>
          </cell>
          <cell r="L380">
            <v>0</v>
          </cell>
          <cell r="M380">
            <v>773.2</v>
          </cell>
          <cell r="N380">
            <v>773.2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2024</v>
          </cell>
          <cell r="B381" t="str">
            <v>Jul</v>
          </cell>
          <cell r="C381" t="str">
            <v>Midpoint Meridian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>Div0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2024</v>
          </cell>
          <cell r="B382" t="str">
            <v>Jul</v>
          </cell>
          <cell r="C382" t="str">
            <v>Craig Trans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>Div0</v>
          </cell>
          <cell r="J382">
            <v>0</v>
          </cell>
          <cell r="K382">
            <v>0</v>
          </cell>
          <cell r="L382">
            <v>0</v>
          </cell>
          <cell r="M382">
            <v>67</v>
          </cell>
          <cell r="N382">
            <v>67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2025</v>
          </cell>
          <cell r="B383" t="str">
            <v>Jul</v>
          </cell>
          <cell r="C383" t="str">
            <v>Arizona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 t="str">
            <v>Div0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A384">
            <v>2025</v>
          </cell>
          <cell r="B384" t="str">
            <v>Jul</v>
          </cell>
          <cell r="C384" t="str">
            <v>COB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>Div0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2025</v>
          </cell>
          <cell r="B385" t="str">
            <v>Jul</v>
          </cell>
          <cell r="C385" t="str">
            <v>Goshen</v>
          </cell>
          <cell r="D385">
            <v>445.2</v>
          </cell>
          <cell r="E385">
            <v>0</v>
          </cell>
          <cell r="F385">
            <v>-1.8</v>
          </cell>
          <cell r="G385">
            <v>57.6</v>
          </cell>
          <cell r="H385">
            <v>57.6</v>
          </cell>
          <cell r="I385">
            <v>13</v>
          </cell>
          <cell r="J385">
            <v>0</v>
          </cell>
          <cell r="K385">
            <v>29.1</v>
          </cell>
          <cell r="L385">
            <v>180.2</v>
          </cell>
          <cell r="M385">
            <v>291.7</v>
          </cell>
          <cell r="N385">
            <v>0</v>
          </cell>
          <cell r="O385">
            <v>0</v>
          </cell>
          <cell r="P385">
            <v>35.14</v>
          </cell>
          <cell r="Q385">
            <v>6</v>
          </cell>
        </row>
        <row r="386">
          <cell r="A386">
            <v>2025</v>
          </cell>
          <cell r="B386" t="str">
            <v>Jul</v>
          </cell>
          <cell r="C386" t="str">
            <v>Brady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>Div0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2025</v>
          </cell>
          <cell r="B387" t="str">
            <v>Jul</v>
          </cell>
          <cell r="C387" t="str">
            <v>Bridger West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 t="str">
            <v>Div0</v>
          </cell>
          <cell r="J387">
            <v>0</v>
          </cell>
          <cell r="K387">
            <v>0</v>
          </cell>
          <cell r="L387">
            <v>0</v>
          </cell>
          <cell r="M387">
            <v>1031</v>
          </cell>
          <cell r="N387">
            <v>1031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2025</v>
          </cell>
          <cell r="B388" t="str">
            <v>Jul</v>
          </cell>
          <cell r="C388" t="str">
            <v>Borah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 t="str">
            <v>Div0</v>
          </cell>
          <cell r="J388">
            <v>0</v>
          </cell>
          <cell r="K388">
            <v>0</v>
          </cell>
          <cell r="L388">
            <v>0</v>
          </cell>
          <cell r="M388">
            <v>630.9</v>
          </cell>
          <cell r="N388">
            <v>630.9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2025</v>
          </cell>
          <cell r="B389" t="str">
            <v>Jul</v>
          </cell>
          <cell r="C389" t="str">
            <v>Mid Columbia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 t="str">
            <v>Div0</v>
          </cell>
          <cell r="J389">
            <v>22</v>
          </cell>
          <cell r="K389">
            <v>49.5</v>
          </cell>
          <cell r="L389">
            <v>0</v>
          </cell>
          <cell r="M389">
            <v>0</v>
          </cell>
          <cell r="N389">
            <v>71.5</v>
          </cell>
          <cell r="O389">
            <v>0</v>
          </cell>
          <cell r="P389">
            <v>49.47</v>
          </cell>
          <cell r="Q389">
            <v>0</v>
          </cell>
        </row>
        <row r="390">
          <cell r="A390">
            <v>2025</v>
          </cell>
          <cell r="B390" t="str">
            <v>Jul</v>
          </cell>
          <cell r="C390" t="str">
            <v>Mona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>Div0</v>
          </cell>
          <cell r="J390">
            <v>0</v>
          </cell>
          <cell r="K390">
            <v>0</v>
          </cell>
          <cell r="L390">
            <v>0</v>
          </cell>
          <cell r="M390">
            <v>29</v>
          </cell>
          <cell r="N390">
            <v>29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2025</v>
          </cell>
          <cell r="B391" t="str">
            <v>Jul</v>
          </cell>
          <cell r="C391" t="str">
            <v>Palo Verde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>Div0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2025</v>
          </cell>
          <cell r="B392" t="str">
            <v>Jul</v>
          </cell>
          <cell r="C392" t="str">
            <v>Utah North</v>
          </cell>
          <cell r="D392">
            <v>5287.6</v>
          </cell>
          <cell r="E392">
            <v>0</v>
          </cell>
          <cell r="F392">
            <v>-67.599999999999994</v>
          </cell>
          <cell r="G392">
            <v>678.6</v>
          </cell>
          <cell r="H392">
            <v>234.4</v>
          </cell>
          <cell r="I392">
            <v>4.5</v>
          </cell>
          <cell r="J392">
            <v>2634.2</v>
          </cell>
          <cell r="K392">
            <v>23.2</v>
          </cell>
          <cell r="L392">
            <v>143.1</v>
          </cell>
          <cell r="M392">
            <v>2653.8</v>
          </cell>
          <cell r="N392">
            <v>0</v>
          </cell>
          <cell r="O392">
            <v>444.2</v>
          </cell>
          <cell r="P392">
            <v>23.21</v>
          </cell>
          <cell r="Q392">
            <v>0</v>
          </cell>
        </row>
        <row r="393">
          <cell r="A393">
            <v>2025</v>
          </cell>
          <cell r="B393" t="str">
            <v>Jul</v>
          </cell>
          <cell r="C393" t="str">
            <v>_4-Corners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 t="str">
            <v>Div0</v>
          </cell>
          <cell r="J393">
            <v>0</v>
          </cell>
          <cell r="K393">
            <v>0</v>
          </cell>
          <cell r="L393">
            <v>0</v>
          </cell>
          <cell r="M393">
            <v>386.9</v>
          </cell>
          <cell r="N393">
            <v>386.9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2025</v>
          </cell>
          <cell r="B394" t="str">
            <v>Jul</v>
          </cell>
          <cell r="C394" t="str">
            <v>Utah South</v>
          </cell>
          <cell r="D394">
            <v>791.9</v>
          </cell>
          <cell r="E394">
            <v>0</v>
          </cell>
          <cell r="F394">
            <v>0</v>
          </cell>
          <cell r="G394">
            <v>102.9</v>
          </cell>
          <cell r="H394">
            <v>102.9</v>
          </cell>
          <cell r="I394">
            <v>13</v>
          </cell>
          <cell r="J394">
            <v>2612.5</v>
          </cell>
          <cell r="K394">
            <v>174.8</v>
          </cell>
          <cell r="L394">
            <v>0</v>
          </cell>
          <cell r="M394">
            <v>482.9</v>
          </cell>
          <cell r="N394">
            <v>2375.4</v>
          </cell>
          <cell r="O394">
            <v>0</v>
          </cell>
          <cell r="P394">
            <v>206.80999999999995</v>
          </cell>
          <cell r="Q394">
            <v>32</v>
          </cell>
        </row>
        <row r="395">
          <cell r="A395">
            <v>2025</v>
          </cell>
          <cell r="B395" t="str">
            <v>Jul</v>
          </cell>
          <cell r="C395" t="str">
            <v>Cholla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 t="str">
            <v>Div0</v>
          </cell>
          <cell r="J395">
            <v>387</v>
          </cell>
          <cell r="K395">
            <v>0</v>
          </cell>
          <cell r="L395">
            <v>0</v>
          </cell>
          <cell r="M395">
            <v>0</v>
          </cell>
          <cell r="N395">
            <v>387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2025</v>
          </cell>
          <cell r="B396" t="str">
            <v>Jul</v>
          </cell>
          <cell r="C396" t="str">
            <v>Colorado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144.1</v>
          </cell>
          <cell r="I396" t="str">
            <v>Div0</v>
          </cell>
          <cell r="J396">
            <v>240.1</v>
          </cell>
          <cell r="K396">
            <v>0</v>
          </cell>
          <cell r="L396">
            <v>0</v>
          </cell>
          <cell r="M396">
            <v>0</v>
          </cell>
          <cell r="N396">
            <v>96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2025</v>
          </cell>
          <cell r="B397" t="str">
            <v>Jul</v>
          </cell>
          <cell r="C397" t="str">
            <v>BPA (Peaking/SIE)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>Div0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2025</v>
          </cell>
          <cell r="B398" t="str">
            <v>Jul</v>
          </cell>
          <cell r="C398" t="str">
            <v>Mead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>Div0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>
            <v>2025</v>
          </cell>
          <cell r="B399" t="str">
            <v>Jul</v>
          </cell>
          <cell r="C399" t="str">
            <v>Montana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 t="str">
            <v>Div0</v>
          </cell>
          <cell r="J399">
            <v>150.19999999999999</v>
          </cell>
          <cell r="K399">
            <v>0</v>
          </cell>
          <cell r="L399">
            <v>0</v>
          </cell>
          <cell r="M399">
            <v>0</v>
          </cell>
          <cell r="N399">
            <v>150.19999999999999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2025</v>
          </cell>
          <cell r="B400" t="str">
            <v>Jul</v>
          </cell>
          <cell r="C400" t="str">
            <v>Hermiston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 t="str">
            <v>Div0</v>
          </cell>
          <cell r="J400">
            <v>227</v>
          </cell>
          <cell r="K400">
            <v>0</v>
          </cell>
          <cell r="L400">
            <v>0</v>
          </cell>
          <cell r="M400">
            <v>0</v>
          </cell>
          <cell r="N400">
            <v>227</v>
          </cell>
          <cell r="O400">
            <v>0</v>
          </cell>
          <cell r="P400">
            <v>0</v>
          </cell>
          <cell r="Q400">
            <v>0</v>
          </cell>
        </row>
        <row r="401">
          <cell r="A401">
            <v>2025</v>
          </cell>
          <cell r="B401" t="str">
            <v>Jul</v>
          </cell>
          <cell r="C401" t="str">
            <v>Yakima</v>
          </cell>
          <cell r="D401">
            <v>591.6</v>
          </cell>
          <cell r="E401">
            <v>0</v>
          </cell>
          <cell r="F401">
            <v>-5.2</v>
          </cell>
          <cell r="G401">
            <v>76.2</v>
          </cell>
          <cell r="H401">
            <v>-512.79999999999995</v>
          </cell>
          <cell r="I401">
            <v>-87.5</v>
          </cell>
          <cell r="J401">
            <v>0</v>
          </cell>
          <cell r="K401">
            <v>2.1</v>
          </cell>
          <cell r="L401">
            <v>0</v>
          </cell>
          <cell r="M401">
            <v>71.5</v>
          </cell>
          <cell r="N401">
            <v>0</v>
          </cell>
          <cell r="O401">
            <v>589</v>
          </cell>
          <cell r="P401">
            <v>2.0699999999999998</v>
          </cell>
          <cell r="Q401">
            <v>0</v>
          </cell>
        </row>
        <row r="402">
          <cell r="A402">
            <v>2025</v>
          </cell>
          <cell r="B402" t="str">
            <v>Jul</v>
          </cell>
          <cell r="C402" t="str">
            <v>WallaWalla</v>
          </cell>
          <cell r="D402">
            <v>294</v>
          </cell>
          <cell r="E402">
            <v>0</v>
          </cell>
          <cell r="F402">
            <v>-2.1</v>
          </cell>
          <cell r="G402">
            <v>38</v>
          </cell>
          <cell r="H402">
            <v>38</v>
          </cell>
          <cell r="I402">
            <v>13</v>
          </cell>
          <cell r="J402">
            <v>0</v>
          </cell>
          <cell r="K402">
            <v>72.7</v>
          </cell>
          <cell r="L402">
            <v>0</v>
          </cell>
          <cell r="M402">
            <v>257.2</v>
          </cell>
          <cell r="N402">
            <v>0</v>
          </cell>
          <cell r="O402">
            <v>0</v>
          </cell>
          <cell r="P402">
            <v>75.03</v>
          </cell>
          <cell r="Q402">
            <v>2.2999999999999998</v>
          </cell>
        </row>
        <row r="403">
          <cell r="A403">
            <v>2025</v>
          </cell>
          <cell r="B403" t="str">
            <v>Jul</v>
          </cell>
          <cell r="C403" t="str">
            <v>Path C North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>Div0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2025</v>
          </cell>
          <cell r="B404" t="str">
            <v>Jul</v>
          </cell>
          <cell r="C404" t="str">
            <v>Path C South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 t="str">
            <v>Div0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2025</v>
          </cell>
          <cell r="B405" t="str">
            <v>Jul</v>
          </cell>
          <cell r="C405" t="str">
            <v>APS Transmission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 t="str">
            <v>Div0</v>
          </cell>
          <cell r="J405">
            <v>0</v>
          </cell>
          <cell r="K405">
            <v>0</v>
          </cell>
          <cell r="L405">
            <v>0</v>
          </cell>
          <cell r="M405">
            <v>350</v>
          </cell>
          <cell r="N405">
            <v>350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2025</v>
          </cell>
          <cell r="B406" t="str">
            <v>Jul</v>
          </cell>
          <cell r="C406" t="str">
            <v>Bridger East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 t="str">
            <v>Div0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2025</v>
          </cell>
          <cell r="B407" t="str">
            <v>Jul</v>
          </cell>
          <cell r="C407" t="str">
            <v>RedButte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 t="str">
            <v>Div0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2025</v>
          </cell>
          <cell r="B408" t="str">
            <v>Jul</v>
          </cell>
          <cell r="C408" t="str">
            <v>WyomingNE</v>
          </cell>
          <cell r="D408">
            <v>607.9</v>
          </cell>
          <cell r="E408">
            <v>0</v>
          </cell>
          <cell r="F408">
            <v>0</v>
          </cell>
          <cell r="G408">
            <v>79</v>
          </cell>
          <cell r="H408">
            <v>79</v>
          </cell>
          <cell r="I408">
            <v>13</v>
          </cell>
          <cell r="J408">
            <v>1025.0999999999999</v>
          </cell>
          <cell r="K408">
            <v>147.4</v>
          </cell>
          <cell r="L408">
            <v>0</v>
          </cell>
          <cell r="M408">
            <v>0</v>
          </cell>
          <cell r="N408">
            <v>485.6</v>
          </cell>
          <cell r="O408">
            <v>0</v>
          </cell>
          <cell r="P408">
            <v>147.43</v>
          </cell>
          <cell r="Q408">
            <v>0</v>
          </cell>
        </row>
        <row r="409">
          <cell r="A409">
            <v>2025</v>
          </cell>
          <cell r="B409" t="str">
            <v>Jul</v>
          </cell>
          <cell r="C409" t="str">
            <v>WyomingSW</v>
          </cell>
          <cell r="D409">
            <v>543</v>
          </cell>
          <cell r="E409">
            <v>0</v>
          </cell>
          <cell r="F409">
            <v>-3.6</v>
          </cell>
          <cell r="G409">
            <v>70.099999999999994</v>
          </cell>
          <cell r="H409">
            <v>70.099999999999994</v>
          </cell>
          <cell r="I409">
            <v>13</v>
          </cell>
          <cell r="J409">
            <v>0</v>
          </cell>
          <cell r="K409">
            <v>2.7</v>
          </cell>
          <cell r="L409">
            <v>0</v>
          </cell>
          <cell r="M409">
            <v>885.5</v>
          </cell>
          <cell r="N409">
            <v>278.7</v>
          </cell>
          <cell r="O409">
            <v>0</v>
          </cell>
          <cell r="P409">
            <v>2.69</v>
          </cell>
          <cell r="Q409">
            <v>0</v>
          </cell>
        </row>
        <row r="410">
          <cell r="A410">
            <v>2025</v>
          </cell>
          <cell r="B410" t="str">
            <v>Jul</v>
          </cell>
          <cell r="C410" t="str">
            <v>Aeolis_Wyoming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>Div0</v>
          </cell>
          <cell r="J410">
            <v>0</v>
          </cell>
          <cell r="K410">
            <v>0</v>
          </cell>
          <cell r="L410">
            <v>0</v>
          </cell>
          <cell r="M410">
            <v>485.6</v>
          </cell>
          <cell r="N410">
            <v>485.6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2025</v>
          </cell>
          <cell r="B411" t="str">
            <v>Jul</v>
          </cell>
          <cell r="C411" t="str">
            <v>Chehalis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 t="str">
            <v>Div0</v>
          </cell>
          <cell r="J411">
            <v>464.7</v>
          </cell>
          <cell r="K411">
            <v>0</v>
          </cell>
          <cell r="L411">
            <v>0</v>
          </cell>
          <cell r="M411">
            <v>0</v>
          </cell>
          <cell r="N411">
            <v>464.7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2025</v>
          </cell>
          <cell r="B412" t="str">
            <v>Jul</v>
          </cell>
          <cell r="C412" t="str">
            <v>SOregonCal</v>
          </cell>
          <cell r="D412">
            <v>1621.8</v>
          </cell>
          <cell r="E412">
            <v>0</v>
          </cell>
          <cell r="F412">
            <v>-29.1</v>
          </cell>
          <cell r="G412">
            <v>207.1</v>
          </cell>
          <cell r="H412">
            <v>-293.5</v>
          </cell>
          <cell r="I412">
            <v>-18.399999999999999</v>
          </cell>
          <cell r="J412">
            <v>147.6</v>
          </cell>
          <cell r="K412">
            <v>82</v>
          </cell>
          <cell r="L412">
            <v>0</v>
          </cell>
          <cell r="M412">
            <v>1069.5999999999999</v>
          </cell>
          <cell r="N412">
            <v>0</v>
          </cell>
          <cell r="O412">
            <v>500.6</v>
          </cell>
          <cell r="P412">
            <v>84.5</v>
          </cell>
          <cell r="Q412">
            <v>2.5300000000000002</v>
          </cell>
        </row>
        <row r="413">
          <cell r="A413">
            <v>2025</v>
          </cell>
          <cell r="B413" t="str">
            <v>Jul</v>
          </cell>
          <cell r="C413" t="str">
            <v>PortlandNC</v>
          </cell>
          <cell r="D413">
            <v>528.29999999999995</v>
          </cell>
          <cell r="E413">
            <v>0</v>
          </cell>
          <cell r="F413">
            <v>0</v>
          </cell>
          <cell r="G413">
            <v>68.7</v>
          </cell>
          <cell r="H413">
            <v>-21.3</v>
          </cell>
          <cell r="I413">
            <v>-4</v>
          </cell>
          <cell r="J413">
            <v>473</v>
          </cell>
          <cell r="K413">
            <v>-66</v>
          </cell>
          <cell r="L413">
            <v>0</v>
          </cell>
          <cell r="M413">
            <v>100</v>
          </cell>
          <cell r="N413">
            <v>0</v>
          </cell>
          <cell r="O413">
            <v>90</v>
          </cell>
          <cell r="P413">
            <v>12.02</v>
          </cell>
          <cell r="Q413">
            <v>78.010000000000005</v>
          </cell>
        </row>
        <row r="414">
          <cell r="A414">
            <v>2025</v>
          </cell>
          <cell r="B414" t="str">
            <v>Jul</v>
          </cell>
          <cell r="C414" t="str">
            <v>WillamValcc</v>
          </cell>
          <cell r="D414">
            <v>469.8</v>
          </cell>
          <cell r="E414">
            <v>0</v>
          </cell>
          <cell r="F414">
            <v>0</v>
          </cell>
          <cell r="G414">
            <v>61.1</v>
          </cell>
          <cell r="H414">
            <v>-345.8</v>
          </cell>
          <cell r="I414">
            <v>-73.599999999999994</v>
          </cell>
          <cell r="J414">
            <v>0</v>
          </cell>
          <cell r="K414">
            <v>0</v>
          </cell>
          <cell r="L414">
            <v>0</v>
          </cell>
          <cell r="M414">
            <v>124</v>
          </cell>
          <cell r="N414">
            <v>0</v>
          </cell>
          <cell r="O414">
            <v>406.9</v>
          </cell>
          <cell r="P414">
            <v>0</v>
          </cell>
          <cell r="Q414">
            <v>0</v>
          </cell>
        </row>
        <row r="415">
          <cell r="A415">
            <v>2025</v>
          </cell>
          <cell r="B415" t="str">
            <v>Jul</v>
          </cell>
          <cell r="C415" t="str">
            <v>Bethel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>Div0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2025</v>
          </cell>
          <cell r="B416" t="str">
            <v>Jul</v>
          </cell>
          <cell r="C416" t="str">
            <v>Nevada - Oregon Border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>Div0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2025</v>
          </cell>
          <cell r="B417" t="str">
            <v>Jul</v>
          </cell>
          <cell r="C417" t="str">
            <v>Bridger Constraint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 t="str">
            <v>Div0</v>
          </cell>
          <cell r="J417">
            <v>1401.1</v>
          </cell>
          <cell r="K417">
            <v>0</v>
          </cell>
          <cell r="L417">
            <v>0</v>
          </cell>
          <cell r="M417">
            <v>0</v>
          </cell>
          <cell r="N417">
            <v>1401.1</v>
          </cell>
          <cell r="O417">
            <v>0</v>
          </cell>
          <cell r="P417">
            <v>0</v>
          </cell>
          <cell r="Q417">
            <v>0</v>
          </cell>
        </row>
        <row r="418">
          <cell r="A418">
            <v>2025</v>
          </cell>
          <cell r="B418" t="str">
            <v>Jul</v>
          </cell>
          <cell r="C418" t="str">
            <v>Hemingway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 t="str">
            <v>Div0</v>
          </cell>
          <cell r="J418">
            <v>0</v>
          </cell>
          <cell r="K418">
            <v>0</v>
          </cell>
          <cell r="L418">
            <v>0</v>
          </cell>
          <cell r="M418">
            <v>389.2</v>
          </cell>
          <cell r="N418">
            <v>389.2</v>
          </cell>
          <cell r="O418">
            <v>0</v>
          </cell>
          <cell r="P418">
            <v>0</v>
          </cell>
          <cell r="Q418">
            <v>0</v>
          </cell>
        </row>
        <row r="419">
          <cell r="A419">
            <v>2025</v>
          </cell>
          <cell r="B419" t="str">
            <v>Jul</v>
          </cell>
          <cell r="C419" t="str">
            <v>Midpoint Meridian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>Div0</v>
          </cell>
          <cell r="J419">
            <v>0</v>
          </cell>
          <cell r="K419">
            <v>0</v>
          </cell>
          <cell r="L419">
            <v>0</v>
          </cell>
          <cell r="M419">
            <v>400</v>
          </cell>
          <cell r="N419">
            <v>400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>
            <v>2025</v>
          </cell>
          <cell r="B420" t="str">
            <v>Jul</v>
          </cell>
          <cell r="C420" t="str">
            <v>Craig Trans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 t="str">
            <v>Div0</v>
          </cell>
          <cell r="J420">
            <v>0</v>
          </cell>
          <cell r="K420">
            <v>0</v>
          </cell>
          <cell r="L420">
            <v>0</v>
          </cell>
          <cell r="M420">
            <v>67</v>
          </cell>
          <cell r="N420">
            <v>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2026</v>
          </cell>
          <cell r="B421" t="str">
            <v>Jul</v>
          </cell>
          <cell r="C421" t="str">
            <v>Arizona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>Div0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>
            <v>2026</v>
          </cell>
          <cell r="B422" t="str">
            <v>Jul</v>
          </cell>
          <cell r="C422" t="str">
            <v>COB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>Div0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2026</v>
          </cell>
          <cell r="B423" t="str">
            <v>Jul</v>
          </cell>
          <cell r="C423" t="str">
            <v>Goshen</v>
          </cell>
          <cell r="D423">
            <v>466.5</v>
          </cell>
          <cell r="E423">
            <v>0</v>
          </cell>
          <cell r="F423">
            <v>-1.8</v>
          </cell>
          <cell r="G423">
            <v>60.4</v>
          </cell>
          <cell r="H423">
            <v>60.4</v>
          </cell>
          <cell r="I423">
            <v>13</v>
          </cell>
          <cell r="J423">
            <v>0</v>
          </cell>
          <cell r="K423">
            <v>29.1</v>
          </cell>
          <cell r="L423">
            <v>180.2</v>
          </cell>
          <cell r="M423">
            <v>315.8</v>
          </cell>
          <cell r="N423">
            <v>0</v>
          </cell>
          <cell r="O423">
            <v>0</v>
          </cell>
          <cell r="P423">
            <v>35.14</v>
          </cell>
          <cell r="Q423">
            <v>6</v>
          </cell>
        </row>
        <row r="424">
          <cell r="A424">
            <v>2026</v>
          </cell>
          <cell r="B424" t="str">
            <v>Jul</v>
          </cell>
          <cell r="C424" t="str">
            <v>Brady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 t="str">
            <v>Div0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2026</v>
          </cell>
          <cell r="B425" t="str">
            <v>Jul</v>
          </cell>
          <cell r="C425" t="str">
            <v>Bridger West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>Div0</v>
          </cell>
          <cell r="J425">
            <v>0</v>
          </cell>
          <cell r="K425">
            <v>0</v>
          </cell>
          <cell r="L425">
            <v>0</v>
          </cell>
          <cell r="M425">
            <v>1031</v>
          </cell>
          <cell r="N425">
            <v>1031</v>
          </cell>
          <cell r="O425">
            <v>0</v>
          </cell>
          <cell r="P425">
            <v>0</v>
          </cell>
          <cell r="Q425">
            <v>0</v>
          </cell>
        </row>
        <row r="426">
          <cell r="A426">
            <v>2026</v>
          </cell>
          <cell r="B426" t="str">
            <v>Jul</v>
          </cell>
          <cell r="C426" t="str">
            <v>Borah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>Div0</v>
          </cell>
          <cell r="J426">
            <v>0</v>
          </cell>
          <cell r="K426">
            <v>0</v>
          </cell>
          <cell r="L426">
            <v>0</v>
          </cell>
          <cell r="M426">
            <v>630.9</v>
          </cell>
          <cell r="N426">
            <v>630.9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2026</v>
          </cell>
          <cell r="B427" t="str">
            <v>Jul</v>
          </cell>
          <cell r="C427" t="str">
            <v>Mid Columbia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 t="str">
            <v>Div0</v>
          </cell>
          <cell r="J427">
            <v>22</v>
          </cell>
          <cell r="K427">
            <v>49.5</v>
          </cell>
          <cell r="L427">
            <v>0</v>
          </cell>
          <cell r="M427">
            <v>0</v>
          </cell>
          <cell r="N427">
            <v>71.5</v>
          </cell>
          <cell r="O427">
            <v>0</v>
          </cell>
          <cell r="P427">
            <v>49.47</v>
          </cell>
          <cell r="Q427">
            <v>0</v>
          </cell>
        </row>
        <row r="428">
          <cell r="A428">
            <v>2026</v>
          </cell>
          <cell r="B428" t="str">
            <v>Jul</v>
          </cell>
          <cell r="C428" t="str">
            <v>Mona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>Div0</v>
          </cell>
          <cell r="J428">
            <v>0</v>
          </cell>
          <cell r="K428">
            <v>0</v>
          </cell>
          <cell r="L428">
            <v>0</v>
          </cell>
          <cell r="M428">
            <v>29</v>
          </cell>
          <cell r="N428">
            <v>29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2026</v>
          </cell>
          <cell r="B429" t="str">
            <v>Jul</v>
          </cell>
          <cell r="C429" t="str">
            <v>Palo Verde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>Div0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2026</v>
          </cell>
          <cell r="B430" t="str">
            <v>Jul</v>
          </cell>
          <cell r="C430" t="str">
            <v>Utah North</v>
          </cell>
          <cell r="D430">
            <v>5333.7</v>
          </cell>
          <cell r="E430">
            <v>0</v>
          </cell>
          <cell r="F430">
            <v>-67.599999999999994</v>
          </cell>
          <cell r="G430">
            <v>684.6</v>
          </cell>
          <cell r="H430">
            <v>565.29999999999995</v>
          </cell>
          <cell r="I430">
            <v>10.7</v>
          </cell>
          <cell r="J430">
            <v>2634.2</v>
          </cell>
          <cell r="K430">
            <v>23.2</v>
          </cell>
          <cell r="L430">
            <v>143.1</v>
          </cell>
          <cell r="M430">
            <v>3030.8</v>
          </cell>
          <cell r="N430">
            <v>0</v>
          </cell>
          <cell r="O430">
            <v>119.3</v>
          </cell>
          <cell r="P430">
            <v>23.21</v>
          </cell>
          <cell r="Q430">
            <v>0</v>
          </cell>
        </row>
        <row r="431">
          <cell r="A431">
            <v>2026</v>
          </cell>
          <cell r="B431" t="str">
            <v>Jul</v>
          </cell>
          <cell r="C431" t="str">
            <v>_4-Corners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 t="str">
            <v>Div0</v>
          </cell>
          <cell r="J431">
            <v>0</v>
          </cell>
          <cell r="K431">
            <v>0</v>
          </cell>
          <cell r="L431">
            <v>0</v>
          </cell>
          <cell r="M431">
            <v>386.9</v>
          </cell>
          <cell r="N431">
            <v>386.9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2026</v>
          </cell>
          <cell r="B432" t="str">
            <v>Jul</v>
          </cell>
          <cell r="C432" t="str">
            <v>Utah South</v>
          </cell>
          <cell r="D432">
            <v>801.4</v>
          </cell>
          <cell r="E432">
            <v>0</v>
          </cell>
          <cell r="F432">
            <v>0</v>
          </cell>
          <cell r="G432">
            <v>104.2</v>
          </cell>
          <cell r="H432">
            <v>104.2</v>
          </cell>
          <cell r="I432">
            <v>13</v>
          </cell>
          <cell r="J432">
            <v>2612.5</v>
          </cell>
          <cell r="K432">
            <v>173.8</v>
          </cell>
          <cell r="L432">
            <v>0</v>
          </cell>
          <cell r="M432">
            <v>482.9</v>
          </cell>
          <cell r="N432">
            <v>2363.6</v>
          </cell>
          <cell r="O432">
            <v>0</v>
          </cell>
          <cell r="P432">
            <v>205.77999999999997</v>
          </cell>
          <cell r="Q432">
            <v>32</v>
          </cell>
        </row>
        <row r="433">
          <cell r="A433">
            <v>2026</v>
          </cell>
          <cell r="B433" t="str">
            <v>Jul</v>
          </cell>
          <cell r="C433" t="str">
            <v>Cholla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>Div0</v>
          </cell>
          <cell r="J433">
            <v>387</v>
          </cell>
          <cell r="K433">
            <v>0</v>
          </cell>
          <cell r="L433">
            <v>0</v>
          </cell>
          <cell r="M433">
            <v>0</v>
          </cell>
          <cell r="N433">
            <v>387</v>
          </cell>
          <cell r="O433">
            <v>0</v>
          </cell>
          <cell r="P433">
            <v>0</v>
          </cell>
          <cell r="Q433">
            <v>0</v>
          </cell>
        </row>
        <row r="434">
          <cell r="A434">
            <v>2026</v>
          </cell>
          <cell r="B434" t="str">
            <v>Jul</v>
          </cell>
          <cell r="C434" t="str">
            <v>Colorado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144.1</v>
          </cell>
          <cell r="I434" t="str">
            <v>Div0</v>
          </cell>
          <cell r="J434">
            <v>240.1</v>
          </cell>
          <cell r="K434">
            <v>0</v>
          </cell>
          <cell r="L434">
            <v>0</v>
          </cell>
          <cell r="M434">
            <v>0</v>
          </cell>
          <cell r="N434">
            <v>96</v>
          </cell>
          <cell r="O434">
            <v>0</v>
          </cell>
          <cell r="P434">
            <v>0</v>
          </cell>
          <cell r="Q434">
            <v>0</v>
          </cell>
        </row>
        <row r="435">
          <cell r="A435">
            <v>2026</v>
          </cell>
          <cell r="B435" t="str">
            <v>Jul</v>
          </cell>
          <cell r="C435" t="str">
            <v>BPA (Peaking/SIE)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>Div0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A436">
            <v>2026</v>
          </cell>
          <cell r="B436" t="str">
            <v>Jul</v>
          </cell>
          <cell r="C436" t="str">
            <v>Mead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 t="str">
            <v>Div0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>
            <v>2026</v>
          </cell>
          <cell r="B437" t="str">
            <v>Jul</v>
          </cell>
          <cell r="C437" t="str">
            <v>Montana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 t="str">
            <v>Div0</v>
          </cell>
          <cell r="J437">
            <v>150.19999999999999</v>
          </cell>
          <cell r="K437">
            <v>0</v>
          </cell>
          <cell r="L437">
            <v>0</v>
          </cell>
          <cell r="M437">
            <v>0</v>
          </cell>
          <cell r="N437">
            <v>150.19999999999999</v>
          </cell>
          <cell r="O437">
            <v>0</v>
          </cell>
          <cell r="P437">
            <v>0</v>
          </cell>
          <cell r="Q437">
            <v>0</v>
          </cell>
        </row>
        <row r="438">
          <cell r="A438">
            <v>2026</v>
          </cell>
          <cell r="B438" t="str">
            <v>Jul</v>
          </cell>
          <cell r="C438" t="str">
            <v>Hermiston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>Div0</v>
          </cell>
          <cell r="J438">
            <v>227</v>
          </cell>
          <cell r="K438">
            <v>0</v>
          </cell>
          <cell r="L438">
            <v>0</v>
          </cell>
          <cell r="M438">
            <v>0</v>
          </cell>
          <cell r="N438">
            <v>227</v>
          </cell>
          <cell r="O438">
            <v>0</v>
          </cell>
          <cell r="P438">
            <v>0</v>
          </cell>
          <cell r="Q438">
            <v>0</v>
          </cell>
        </row>
        <row r="439">
          <cell r="A439">
            <v>2026</v>
          </cell>
          <cell r="B439" t="str">
            <v>Jul</v>
          </cell>
          <cell r="C439" t="str">
            <v>Yakima</v>
          </cell>
          <cell r="D439">
            <v>595.20000000000005</v>
          </cell>
          <cell r="E439">
            <v>0</v>
          </cell>
          <cell r="F439">
            <v>-5.2</v>
          </cell>
          <cell r="G439">
            <v>76.7</v>
          </cell>
          <cell r="H439">
            <v>-508</v>
          </cell>
          <cell r="I439">
            <v>-86.1</v>
          </cell>
          <cell r="J439">
            <v>0</v>
          </cell>
          <cell r="K439">
            <v>2.1</v>
          </cell>
          <cell r="L439">
            <v>0</v>
          </cell>
          <cell r="M439">
            <v>80</v>
          </cell>
          <cell r="N439">
            <v>0</v>
          </cell>
          <cell r="O439">
            <v>584.70000000000005</v>
          </cell>
          <cell r="P439">
            <v>2.0699999999999998</v>
          </cell>
          <cell r="Q439">
            <v>0</v>
          </cell>
        </row>
        <row r="440">
          <cell r="A440">
            <v>2026</v>
          </cell>
          <cell r="B440" t="str">
            <v>Jul</v>
          </cell>
          <cell r="C440" t="str">
            <v>WallaWalla</v>
          </cell>
          <cell r="D440">
            <v>294.3</v>
          </cell>
          <cell r="E440">
            <v>0</v>
          </cell>
          <cell r="F440">
            <v>-2.1</v>
          </cell>
          <cell r="G440">
            <v>38</v>
          </cell>
          <cell r="H440">
            <v>-219.5</v>
          </cell>
          <cell r="I440">
            <v>-75.099999999999994</v>
          </cell>
          <cell r="J440">
            <v>0</v>
          </cell>
          <cell r="K440">
            <v>72.7</v>
          </cell>
          <cell r="L440">
            <v>0</v>
          </cell>
          <cell r="M440">
            <v>0</v>
          </cell>
          <cell r="N440">
            <v>0</v>
          </cell>
          <cell r="O440">
            <v>257.5</v>
          </cell>
          <cell r="P440">
            <v>75.03</v>
          </cell>
          <cell r="Q440">
            <v>2.2999999999999998</v>
          </cell>
        </row>
        <row r="441">
          <cell r="A441">
            <v>2026</v>
          </cell>
          <cell r="B441" t="str">
            <v>Jul</v>
          </cell>
          <cell r="C441" t="str">
            <v>Path C North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>Div0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2026</v>
          </cell>
          <cell r="B442" t="str">
            <v>Jul</v>
          </cell>
          <cell r="C442" t="str">
            <v>Path C South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>Div0</v>
          </cell>
          <cell r="J442">
            <v>0</v>
          </cell>
          <cell r="K442">
            <v>0</v>
          </cell>
          <cell r="L442">
            <v>0</v>
          </cell>
          <cell r="M442">
            <v>395.2</v>
          </cell>
          <cell r="N442">
            <v>395.2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2026</v>
          </cell>
          <cell r="B443" t="str">
            <v>Jul</v>
          </cell>
          <cell r="C443" t="str">
            <v>APS Transmission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 t="str">
            <v>Div0</v>
          </cell>
          <cell r="J443">
            <v>0</v>
          </cell>
          <cell r="K443">
            <v>0</v>
          </cell>
          <cell r="L443">
            <v>0</v>
          </cell>
          <cell r="M443">
            <v>350</v>
          </cell>
          <cell r="N443">
            <v>350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2026</v>
          </cell>
          <cell r="B444" t="str">
            <v>Jul</v>
          </cell>
          <cell r="C444" t="str">
            <v>Bridger East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 t="str">
            <v>Div0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2026</v>
          </cell>
          <cell r="B445" t="str">
            <v>Jul</v>
          </cell>
          <cell r="C445" t="str">
            <v>RedButte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 t="str">
            <v>Div0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2026</v>
          </cell>
          <cell r="B446" t="str">
            <v>Jul</v>
          </cell>
          <cell r="C446" t="str">
            <v>WyomingNE</v>
          </cell>
          <cell r="D446">
            <v>611.79999999999995</v>
          </cell>
          <cell r="E446">
            <v>0</v>
          </cell>
          <cell r="F446">
            <v>0</v>
          </cell>
          <cell r="G446">
            <v>79.5</v>
          </cell>
          <cell r="H446">
            <v>79.5</v>
          </cell>
          <cell r="I446">
            <v>13</v>
          </cell>
          <cell r="J446">
            <v>1025.0999999999999</v>
          </cell>
          <cell r="K446">
            <v>147.4</v>
          </cell>
          <cell r="L446">
            <v>0</v>
          </cell>
          <cell r="M446">
            <v>0</v>
          </cell>
          <cell r="N446">
            <v>481.2</v>
          </cell>
          <cell r="O446">
            <v>0</v>
          </cell>
          <cell r="P446">
            <v>147.43</v>
          </cell>
          <cell r="Q446">
            <v>0</v>
          </cell>
        </row>
        <row r="447">
          <cell r="A447">
            <v>2026</v>
          </cell>
          <cell r="B447" t="str">
            <v>Jul</v>
          </cell>
          <cell r="C447" t="str">
            <v>WyomingSW</v>
          </cell>
          <cell r="D447">
            <v>544.70000000000005</v>
          </cell>
          <cell r="E447">
            <v>0</v>
          </cell>
          <cell r="F447">
            <v>-3.6</v>
          </cell>
          <cell r="G447">
            <v>70.3</v>
          </cell>
          <cell r="H447">
            <v>70.3</v>
          </cell>
          <cell r="I447">
            <v>13</v>
          </cell>
          <cell r="J447">
            <v>0</v>
          </cell>
          <cell r="K447">
            <v>2.7</v>
          </cell>
          <cell r="L447">
            <v>0</v>
          </cell>
          <cell r="M447">
            <v>881.1</v>
          </cell>
          <cell r="N447">
            <v>272.3</v>
          </cell>
          <cell r="O447">
            <v>0</v>
          </cell>
          <cell r="P447">
            <v>2.69</v>
          </cell>
          <cell r="Q447">
            <v>0</v>
          </cell>
        </row>
        <row r="448">
          <cell r="A448">
            <v>2026</v>
          </cell>
          <cell r="B448" t="str">
            <v>Jul</v>
          </cell>
          <cell r="C448" t="str">
            <v>Aeolis_Wyoming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>Div0</v>
          </cell>
          <cell r="J448">
            <v>0</v>
          </cell>
          <cell r="K448">
            <v>0</v>
          </cell>
          <cell r="L448">
            <v>0</v>
          </cell>
          <cell r="M448">
            <v>481.1</v>
          </cell>
          <cell r="N448">
            <v>481.1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2026</v>
          </cell>
          <cell r="B449" t="str">
            <v>Jul</v>
          </cell>
          <cell r="C449" t="str">
            <v>Chehalis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>Div0</v>
          </cell>
          <cell r="J449">
            <v>464.7</v>
          </cell>
          <cell r="K449">
            <v>0</v>
          </cell>
          <cell r="L449">
            <v>0</v>
          </cell>
          <cell r="M449">
            <v>0</v>
          </cell>
          <cell r="N449">
            <v>464.7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2026</v>
          </cell>
          <cell r="B450" t="str">
            <v>Jul</v>
          </cell>
          <cell r="C450" t="str">
            <v>SOregonCal</v>
          </cell>
          <cell r="D450">
            <v>1640.7</v>
          </cell>
          <cell r="E450">
            <v>0</v>
          </cell>
          <cell r="F450">
            <v>-29.1</v>
          </cell>
          <cell r="G450">
            <v>209.5</v>
          </cell>
          <cell r="H450">
            <v>-450.4</v>
          </cell>
          <cell r="I450">
            <v>-28</v>
          </cell>
          <cell r="J450">
            <v>127.7</v>
          </cell>
          <cell r="K450">
            <v>81.8</v>
          </cell>
          <cell r="L450">
            <v>0</v>
          </cell>
          <cell r="M450">
            <v>951.6</v>
          </cell>
          <cell r="N450">
            <v>0</v>
          </cell>
          <cell r="O450">
            <v>659.9</v>
          </cell>
          <cell r="P450">
            <v>84.360000000000014</v>
          </cell>
          <cell r="Q450">
            <v>2.5300000000000002</v>
          </cell>
        </row>
        <row r="451">
          <cell r="A451">
            <v>2026</v>
          </cell>
          <cell r="B451" t="str">
            <v>Jul</v>
          </cell>
          <cell r="C451" t="str">
            <v>PortlandNC</v>
          </cell>
          <cell r="D451">
            <v>530.6</v>
          </cell>
          <cell r="E451">
            <v>0</v>
          </cell>
          <cell r="F451">
            <v>0</v>
          </cell>
          <cell r="G451">
            <v>69</v>
          </cell>
          <cell r="H451">
            <v>-26.2</v>
          </cell>
          <cell r="I451">
            <v>-4.9000000000000004</v>
          </cell>
          <cell r="J451">
            <v>470.5</v>
          </cell>
          <cell r="K451">
            <v>-66</v>
          </cell>
          <cell r="L451">
            <v>0</v>
          </cell>
          <cell r="M451">
            <v>100</v>
          </cell>
          <cell r="N451">
            <v>0</v>
          </cell>
          <cell r="O451">
            <v>95.2</v>
          </cell>
          <cell r="P451">
            <v>11.98</v>
          </cell>
          <cell r="Q451">
            <v>78</v>
          </cell>
        </row>
        <row r="452">
          <cell r="A452">
            <v>2026</v>
          </cell>
          <cell r="B452" t="str">
            <v>Jul</v>
          </cell>
          <cell r="C452" t="str">
            <v>WillamValcc</v>
          </cell>
          <cell r="D452">
            <v>472.2</v>
          </cell>
          <cell r="E452">
            <v>0</v>
          </cell>
          <cell r="F452">
            <v>0</v>
          </cell>
          <cell r="G452">
            <v>61.4</v>
          </cell>
          <cell r="H452">
            <v>-400.7</v>
          </cell>
          <cell r="I452">
            <v>-84.9</v>
          </cell>
          <cell r="J452">
            <v>0</v>
          </cell>
          <cell r="K452">
            <v>0</v>
          </cell>
          <cell r="L452">
            <v>0</v>
          </cell>
          <cell r="M452">
            <v>71.5</v>
          </cell>
          <cell r="N452">
            <v>0</v>
          </cell>
          <cell r="O452">
            <v>462</v>
          </cell>
          <cell r="P452">
            <v>0</v>
          </cell>
          <cell r="Q452">
            <v>0</v>
          </cell>
        </row>
        <row r="453">
          <cell r="A453">
            <v>2026</v>
          </cell>
          <cell r="B453" t="str">
            <v>Jul</v>
          </cell>
          <cell r="C453" t="str">
            <v>Bethel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 t="str">
            <v>Div0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2026</v>
          </cell>
          <cell r="B454" t="str">
            <v>Jul</v>
          </cell>
          <cell r="C454" t="str">
            <v>Nevada - Oregon Border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 t="str">
            <v>Div0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2026</v>
          </cell>
          <cell r="B455" t="str">
            <v>Jul</v>
          </cell>
          <cell r="C455" t="str">
            <v>Bridger Constraint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 t="str">
            <v>Div0</v>
          </cell>
          <cell r="J455">
            <v>1401.1</v>
          </cell>
          <cell r="K455">
            <v>0</v>
          </cell>
          <cell r="L455">
            <v>0</v>
          </cell>
          <cell r="M455">
            <v>0</v>
          </cell>
          <cell r="N455">
            <v>1401.1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2026</v>
          </cell>
          <cell r="B456" t="str">
            <v>Jul</v>
          </cell>
          <cell r="C456" t="str">
            <v>Hemingway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>Div0</v>
          </cell>
          <cell r="J456">
            <v>0</v>
          </cell>
          <cell r="K456">
            <v>0</v>
          </cell>
          <cell r="L456">
            <v>0</v>
          </cell>
          <cell r="M456">
            <v>370</v>
          </cell>
          <cell r="N456">
            <v>370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2026</v>
          </cell>
          <cell r="B457" t="str">
            <v>Jul</v>
          </cell>
          <cell r="C457" t="str">
            <v>Midpoint Meridian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 t="str">
            <v>Div0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2026</v>
          </cell>
          <cell r="B458" t="str">
            <v>Jul</v>
          </cell>
          <cell r="C458" t="str">
            <v>Craig Trans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 t="str">
            <v>Div0</v>
          </cell>
          <cell r="J458">
            <v>0</v>
          </cell>
          <cell r="K458">
            <v>0</v>
          </cell>
          <cell r="L458">
            <v>0</v>
          </cell>
          <cell r="M458">
            <v>67</v>
          </cell>
          <cell r="N458">
            <v>67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2027</v>
          </cell>
          <cell r="B459" t="str">
            <v>Jul</v>
          </cell>
          <cell r="C459" t="str">
            <v>Arizona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 t="str">
            <v>Div0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2027</v>
          </cell>
          <cell r="B460" t="str">
            <v>Jul</v>
          </cell>
          <cell r="C460" t="str">
            <v>COB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 t="str">
            <v>Div0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2027</v>
          </cell>
          <cell r="B461" t="str">
            <v>Jul</v>
          </cell>
          <cell r="C461" t="str">
            <v>Goshen</v>
          </cell>
          <cell r="D461">
            <v>479.3</v>
          </cell>
          <cell r="E461">
            <v>0</v>
          </cell>
          <cell r="F461">
            <v>-1.8</v>
          </cell>
          <cell r="G461">
            <v>62.1</v>
          </cell>
          <cell r="H461">
            <v>61.9</v>
          </cell>
          <cell r="I461">
            <v>13</v>
          </cell>
          <cell r="J461">
            <v>0</v>
          </cell>
          <cell r="K461">
            <v>29.1</v>
          </cell>
          <cell r="L461">
            <v>180.2</v>
          </cell>
          <cell r="M461">
            <v>330.1</v>
          </cell>
          <cell r="N461">
            <v>0</v>
          </cell>
          <cell r="O461">
            <v>0.2</v>
          </cell>
          <cell r="P461">
            <v>35.14</v>
          </cell>
          <cell r="Q461">
            <v>6</v>
          </cell>
        </row>
        <row r="462">
          <cell r="A462">
            <v>2027</v>
          </cell>
          <cell r="B462" t="str">
            <v>Jul</v>
          </cell>
          <cell r="C462" t="str">
            <v>Brady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 t="str">
            <v>Div0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2027</v>
          </cell>
          <cell r="B463" t="str">
            <v>Jul</v>
          </cell>
          <cell r="C463" t="str">
            <v>Bridger West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 t="str">
            <v>Div0</v>
          </cell>
          <cell r="J463">
            <v>0</v>
          </cell>
          <cell r="K463">
            <v>0</v>
          </cell>
          <cell r="L463">
            <v>0</v>
          </cell>
          <cell r="M463">
            <v>1031</v>
          </cell>
          <cell r="N463">
            <v>1031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2027</v>
          </cell>
          <cell r="B464" t="str">
            <v>Jul</v>
          </cell>
          <cell r="C464" t="str">
            <v>Borah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 t="str">
            <v>Div0</v>
          </cell>
          <cell r="J464">
            <v>0</v>
          </cell>
          <cell r="K464">
            <v>0</v>
          </cell>
          <cell r="L464">
            <v>0</v>
          </cell>
          <cell r="M464">
            <v>630.9</v>
          </cell>
          <cell r="N464">
            <v>630.9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2027</v>
          </cell>
          <cell r="B465" t="str">
            <v>Jul</v>
          </cell>
          <cell r="C465" t="str">
            <v>Mid Columbia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 t="str">
            <v>Div0</v>
          </cell>
          <cell r="J465">
            <v>22</v>
          </cell>
          <cell r="K465">
            <v>49.5</v>
          </cell>
          <cell r="L465">
            <v>0</v>
          </cell>
          <cell r="M465">
            <v>0</v>
          </cell>
          <cell r="N465">
            <v>71.5</v>
          </cell>
          <cell r="O465">
            <v>0</v>
          </cell>
          <cell r="P465">
            <v>49.47</v>
          </cell>
          <cell r="Q465">
            <v>0</v>
          </cell>
        </row>
        <row r="466">
          <cell r="A466">
            <v>2027</v>
          </cell>
          <cell r="B466" t="str">
            <v>Jul</v>
          </cell>
          <cell r="C466" t="str">
            <v>Mona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>Div0</v>
          </cell>
          <cell r="J466">
            <v>0</v>
          </cell>
          <cell r="K466">
            <v>0</v>
          </cell>
          <cell r="L466">
            <v>0</v>
          </cell>
          <cell r="M466">
            <v>29</v>
          </cell>
          <cell r="N466">
            <v>29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2027</v>
          </cell>
          <cell r="B467" t="str">
            <v>Jul</v>
          </cell>
          <cell r="C467" t="str">
            <v>Palo Verde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 t="str">
            <v>Div0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2027</v>
          </cell>
          <cell r="B468" t="str">
            <v>Jul</v>
          </cell>
          <cell r="C468" t="str">
            <v>Utah North</v>
          </cell>
          <cell r="D468">
            <v>5440.3</v>
          </cell>
          <cell r="E468">
            <v>0</v>
          </cell>
          <cell r="F468">
            <v>-67.599999999999994</v>
          </cell>
          <cell r="G468">
            <v>698.4</v>
          </cell>
          <cell r="H468">
            <v>45</v>
          </cell>
          <cell r="I468">
            <v>0.8</v>
          </cell>
          <cell r="J468">
            <v>2634.2</v>
          </cell>
          <cell r="K468">
            <v>23.2</v>
          </cell>
          <cell r="L468">
            <v>143.1</v>
          </cell>
          <cell r="M468">
            <v>2617.1</v>
          </cell>
          <cell r="N468">
            <v>0</v>
          </cell>
          <cell r="O468">
            <v>653.5</v>
          </cell>
          <cell r="P468">
            <v>23.21</v>
          </cell>
          <cell r="Q468">
            <v>0</v>
          </cell>
        </row>
        <row r="469">
          <cell r="A469">
            <v>2027</v>
          </cell>
          <cell r="B469" t="str">
            <v>Jul</v>
          </cell>
          <cell r="C469" t="str">
            <v>_4-Corners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>Div0</v>
          </cell>
          <cell r="J469">
            <v>0</v>
          </cell>
          <cell r="K469">
            <v>0</v>
          </cell>
          <cell r="L469">
            <v>0</v>
          </cell>
          <cell r="M469">
            <v>386.9</v>
          </cell>
          <cell r="N469">
            <v>386.9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2027</v>
          </cell>
          <cell r="B470" t="str">
            <v>Jul</v>
          </cell>
          <cell r="C470" t="str">
            <v>Utah South</v>
          </cell>
          <cell r="D470">
            <v>819.9</v>
          </cell>
          <cell r="E470">
            <v>0</v>
          </cell>
          <cell r="F470">
            <v>0</v>
          </cell>
          <cell r="G470">
            <v>106.6</v>
          </cell>
          <cell r="H470">
            <v>106.6</v>
          </cell>
          <cell r="I470">
            <v>13</v>
          </cell>
          <cell r="J470">
            <v>2612.5</v>
          </cell>
          <cell r="K470">
            <v>172.7</v>
          </cell>
          <cell r="L470">
            <v>0</v>
          </cell>
          <cell r="M470">
            <v>482.9</v>
          </cell>
          <cell r="N470">
            <v>2341.6999999999998</v>
          </cell>
          <cell r="O470">
            <v>0</v>
          </cell>
          <cell r="P470">
            <v>204.76</v>
          </cell>
          <cell r="Q470">
            <v>32</v>
          </cell>
        </row>
        <row r="471">
          <cell r="A471">
            <v>2027</v>
          </cell>
          <cell r="B471" t="str">
            <v>Jul</v>
          </cell>
          <cell r="C471" t="str">
            <v>Cholla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>Div0</v>
          </cell>
          <cell r="J471">
            <v>387</v>
          </cell>
          <cell r="K471">
            <v>0</v>
          </cell>
          <cell r="L471">
            <v>0</v>
          </cell>
          <cell r="M471">
            <v>0</v>
          </cell>
          <cell r="N471">
            <v>387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2027</v>
          </cell>
          <cell r="B472" t="str">
            <v>Jul</v>
          </cell>
          <cell r="C472" t="str">
            <v>Colorado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144.1</v>
          </cell>
          <cell r="I472" t="str">
            <v>Div0</v>
          </cell>
          <cell r="J472">
            <v>240.1</v>
          </cell>
          <cell r="K472">
            <v>0</v>
          </cell>
          <cell r="L472">
            <v>0</v>
          </cell>
          <cell r="M472">
            <v>0</v>
          </cell>
          <cell r="N472">
            <v>96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2027</v>
          </cell>
          <cell r="B473" t="str">
            <v>Jul</v>
          </cell>
          <cell r="C473" t="str">
            <v>BPA (Peaking/SIE)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 t="str">
            <v>Div0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2027</v>
          </cell>
          <cell r="B474" t="str">
            <v>Jul</v>
          </cell>
          <cell r="C474" t="str">
            <v>Mead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>Div0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2027</v>
          </cell>
          <cell r="B475" t="str">
            <v>Jul</v>
          </cell>
          <cell r="C475" t="str">
            <v>Montana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>Div0</v>
          </cell>
          <cell r="J475">
            <v>150.19999999999999</v>
          </cell>
          <cell r="K475">
            <v>0</v>
          </cell>
          <cell r="L475">
            <v>0</v>
          </cell>
          <cell r="M475">
            <v>0</v>
          </cell>
          <cell r="N475">
            <v>150.19999999999999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2027</v>
          </cell>
          <cell r="B476" t="str">
            <v>Jul</v>
          </cell>
          <cell r="C476" t="str">
            <v>Hermiston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 t="str">
            <v>Div0</v>
          </cell>
          <cell r="J476">
            <v>227</v>
          </cell>
          <cell r="K476">
            <v>0</v>
          </cell>
          <cell r="L476">
            <v>0</v>
          </cell>
          <cell r="M476">
            <v>0</v>
          </cell>
          <cell r="N476">
            <v>227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2027</v>
          </cell>
          <cell r="B477" t="str">
            <v>Jul</v>
          </cell>
          <cell r="C477" t="str">
            <v>Yakima</v>
          </cell>
          <cell r="D477">
            <v>598.9</v>
          </cell>
          <cell r="E477">
            <v>0</v>
          </cell>
          <cell r="F477">
            <v>-5.2</v>
          </cell>
          <cell r="G477">
            <v>77.2</v>
          </cell>
          <cell r="H477">
            <v>-591.6</v>
          </cell>
          <cell r="I477">
            <v>-99.7</v>
          </cell>
          <cell r="J477">
            <v>0</v>
          </cell>
          <cell r="K477">
            <v>2.1</v>
          </cell>
          <cell r="L477">
            <v>0</v>
          </cell>
          <cell r="M477">
            <v>0</v>
          </cell>
          <cell r="N477">
            <v>0</v>
          </cell>
          <cell r="O477">
            <v>668.8</v>
          </cell>
          <cell r="P477">
            <v>2.0699999999999998</v>
          </cell>
          <cell r="Q477">
            <v>0</v>
          </cell>
        </row>
        <row r="478">
          <cell r="A478">
            <v>2027</v>
          </cell>
          <cell r="B478" t="str">
            <v>Jul</v>
          </cell>
          <cell r="C478" t="str">
            <v>WallaWalla</v>
          </cell>
          <cell r="D478">
            <v>294.5</v>
          </cell>
          <cell r="E478">
            <v>0</v>
          </cell>
          <cell r="F478">
            <v>-2.1</v>
          </cell>
          <cell r="G478">
            <v>38</v>
          </cell>
          <cell r="H478">
            <v>-184.7</v>
          </cell>
          <cell r="I478">
            <v>-63.2</v>
          </cell>
          <cell r="J478">
            <v>0</v>
          </cell>
          <cell r="K478">
            <v>72.7</v>
          </cell>
          <cell r="L478">
            <v>0</v>
          </cell>
          <cell r="M478">
            <v>35</v>
          </cell>
          <cell r="N478">
            <v>0</v>
          </cell>
          <cell r="O478">
            <v>222.7</v>
          </cell>
          <cell r="P478">
            <v>75.03</v>
          </cell>
          <cell r="Q478">
            <v>2.2999999999999998</v>
          </cell>
        </row>
        <row r="479">
          <cell r="A479">
            <v>2027</v>
          </cell>
          <cell r="B479" t="str">
            <v>Jul</v>
          </cell>
          <cell r="C479" t="str">
            <v>Path C North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>Div0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2027</v>
          </cell>
          <cell r="B480" t="str">
            <v>Jul</v>
          </cell>
          <cell r="C480" t="str">
            <v>Path C South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>Div0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2027</v>
          </cell>
          <cell r="B481" t="str">
            <v>Jul</v>
          </cell>
          <cell r="C481" t="str">
            <v>APS Transmission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 t="str">
            <v>Div0</v>
          </cell>
          <cell r="J481">
            <v>0</v>
          </cell>
          <cell r="K481">
            <v>0</v>
          </cell>
          <cell r="L481">
            <v>0</v>
          </cell>
          <cell r="M481">
            <v>350</v>
          </cell>
          <cell r="N481">
            <v>350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2027</v>
          </cell>
          <cell r="B482" t="str">
            <v>Jul</v>
          </cell>
          <cell r="C482" t="str">
            <v>Bridger East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 t="str">
            <v>Div0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2027</v>
          </cell>
          <cell r="B483" t="str">
            <v>Jul</v>
          </cell>
          <cell r="C483" t="str">
            <v>RedButte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 t="str">
            <v>Div0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>
            <v>2027</v>
          </cell>
          <cell r="B484" t="str">
            <v>Jul</v>
          </cell>
          <cell r="C484" t="str">
            <v>WyomingNE</v>
          </cell>
          <cell r="D484">
            <v>610.9</v>
          </cell>
          <cell r="E484">
            <v>0</v>
          </cell>
          <cell r="F484">
            <v>0</v>
          </cell>
          <cell r="G484">
            <v>79.400000000000006</v>
          </cell>
          <cell r="H484">
            <v>79.400000000000006</v>
          </cell>
          <cell r="I484">
            <v>13</v>
          </cell>
          <cell r="J484">
            <v>1025.0999999999999</v>
          </cell>
          <cell r="K484">
            <v>147.4</v>
          </cell>
          <cell r="L484">
            <v>0</v>
          </cell>
          <cell r="M484">
            <v>0</v>
          </cell>
          <cell r="N484">
            <v>482.2</v>
          </cell>
          <cell r="O484">
            <v>0</v>
          </cell>
          <cell r="P484">
            <v>147.43</v>
          </cell>
          <cell r="Q484">
            <v>0</v>
          </cell>
        </row>
        <row r="485">
          <cell r="A485">
            <v>2027</v>
          </cell>
          <cell r="B485" t="str">
            <v>Jul</v>
          </cell>
          <cell r="C485" t="str">
            <v>WyomingSW</v>
          </cell>
          <cell r="D485">
            <v>542.5</v>
          </cell>
          <cell r="E485">
            <v>0</v>
          </cell>
          <cell r="F485">
            <v>-3.6</v>
          </cell>
          <cell r="G485">
            <v>70.099999999999994</v>
          </cell>
          <cell r="H485">
            <v>70.099999999999994</v>
          </cell>
          <cell r="I485">
            <v>13</v>
          </cell>
          <cell r="J485">
            <v>0</v>
          </cell>
          <cell r="K485">
            <v>2.7</v>
          </cell>
          <cell r="L485">
            <v>0</v>
          </cell>
          <cell r="M485">
            <v>882.1</v>
          </cell>
          <cell r="N485">
            <v>275.7</v>
          </cell>
          <cell r="O485">
            <v>0</v>
          </cell>
          <cell r="P485">
            <v>2.69</v>
          </cell>
          <cell r="Q485">
            <v>0</v>
          </cell>
        </row>
        <row r="486">
          <cell r="A486">
            <v>2027</v>
          </cell>
          <cell r="B486" t="str">
            <v>Jul</v>
          </cell>
          <cell r="C486" t="str">
            <v>Aeolis_Wyoming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 t="str">
            <v>Div0</v>
          </cell>
          <cell r="J486">
            <v>0</v>
          </cell>
          <cell r="K486">
            <v>0</v>
          </cell>
          <cell r="L486">
            <v>0</v>
          </cell>
          <cell r="M486">
            <v>482.1</v>
          </cell>
          <cell r="N486">
            <v>482.1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2027</v>
          </cell>
          <cell r="B487" t="str">
            <v>Jul</v>
          </cell>
          <cell r="C487" t="str">
            <v>Chehalis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>Div0</v>
          </cell>
          <cell r="J487">
            <v>464.7</v>
          </cell>
          <cell r="K487">
            <v>0</v>
          </cell>
          <cell r="L487">
            <v>0</v>
          </cell>
          <cell r="M487">
            <v>0</v>
          </cell>
          <cell r="N487">
            <v>464.7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2027</v>
          </cell>
          <cell r="B488" t="str">
            <v>Jul</v>
          </cell>
          <cell r="C488" t="str">
            <v>SOregonCal</v>
          </cell>
          <cell r="D488">
            <v>1657.3</v>
          </cell>
          <cell r="E488">
            <v>0</v>
          </cell>
          <cell r="F488">
            <v>-29.1</v>
          </cell>
          <cell r="G488">
            <v>211.7</v>
          </cell>
          <cell r="H488">
            <v>-15.8</v>
          </cell>
          <cell r="I488">
            <v>-1</v>
          </cell>
          <cell r="J488">
            <v>158.9</v>
          </cell>
          <cell r="K488">
            <v>54.1</v>
          </cell>
          <cell r="L488">
            <v>0</v>
          </cell>
          <cell r="M488">
            <v>1399.3</v>
          </cell>
          <cell r="N488">
            <v>0</v>
          </cell>
          <cell r="O488">
            <v>227.5</v>
          </cell>
          <cell r="P488">
            <v>56.67</v>
          </cell>
          <cell r="Q488">
            <v>2.5300000000000002</v>
          </cell>
        </row>
        <row r="489">
          <cell r="A489">
            <v>2027</v>
          </cell>
          <cell r="B489" t="str">
            <v>Jul</v>
          </cell>
          <cell r="C489" t="str">
            <v>PortlandNC</v>
          </cell>
          <cell r="D489">
            <v>531.79999999999995</v>
          </cell>
          <cell r="E489">
            <v>0</v>
          </cell>
          <cell r="F489">
            <v>0</v>
          </cell>
          <cell r="G489">
            <v>69.099999999999994</v>
          </cell>
          <cell r="H489">
            <v>-81.8</v>
          </cell>
          <cell r="I489">
            <v>-15.4</v>
          </cell>
          <cell r="J489">
            <v>471.4</v>
          </cell>
          <cell r="K489">
            <v>-66.099999999999994</v>
          </cell>
          <cell r="L489">
            <v>0</v>
          </cell>
          <cell r="M489">
            <v>44.7</v>
          </cell>
          <cell r="N489">
            <v>0</v>
          </cell>
          <cell r="O489">
            <v>150.9</v>
          </cell>
          <cell r="P489">
            <v>11.919999999999998</v>
          </cell>
          <cell r="Q489">
            <v>78.010000000000005</v>
          </cell>
        </row>
        <row r="490">
          <cell r="A490">
            <v>2027</v>
          </cell>
          <cell r="B490" t="str">
            <v>Jul</v>
          </cell>
          <cell r="C490" t="str">
            <v>WillamValcc</v>
          </cell>
          <cell r="D490">
            <v>473.4</v>
          </cell>
          <cell r="E490">
            <v>0</v>
          </cell>
          <cell r="F490">
            <v>0</v>
          </cell>
          <cell r="G490">
            <v>61.5</v>
          </cell>
          <cell r="H490">
            <v>-368.6</v>
          </cell>
          <cell r="I490">
            <v>-77.900000000000006</v>
          </cell>
          <cell r="J490">
            <v>0</v>
          </cell>
          <cell r="K490">
            <v>0</v>
          </cell>
          <cell r="L490">
            <v>0</v>
          </cell>
          <cell r="M490">
            <v>104.8</v>
          </cell>
          <cell r="N490">
            <v>0</v>
          </cell>
          <cell r="O490">
            <v>430.1</v>
          </cell>
          <cell r="P490">
            <v>0</v>
          </cell>
          <cell r="Q490">
            <v>0</v>
          </cell>
        </row>
        <row r="491">
          <cell r="A491">
            <v>2027</v>
          </cell>
          <cell r="B491" t="str">
            <v>Jul</v>
          </cell>
          <cell r="C491" t="str">
            <v>Bethel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 t="str">
            <v>Div0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2027</v>
          </cell>
          <cell r="B492" t="str">
            <v>Jul</v>
          </cell>
          <cell r="C492" t="str">
            <v>Nevada - Oregon Border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>Div0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A493">
            <v>2027</v>
          </cell>
          <cell r="B493" t="str">
            <v>Jul</v>
          </cell>
          <cell r="C493" t="str">
            <v>Bridger Constraint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 t="str">
            <v>Div0</v>
          </cell>
          <cell r="J493">
            <v>1401.1</v>
          </cell>
          <cell r="K493">
            <v>0</v>
          </cell>
          <cell r="L493">
            <v>0</v>
          </cell>
          <cell r="M493">
            <v>0</v>
          </cell>
          <cell r="N493">
            <v>1401.1</v>
          </cell>
          <cell r="O493">
            <v>0</v>
          </cell>
          <cell r="P493">
            <v>0</v>
          </cell>
          <cell r="Q493">
            <v>0</v>
          </cell>
        </row>
        <row r="494">
          <cell r="A494">
            <v>2027</v>
          </cell>
          <cell r="B494" t="str">
            <v>Jul</v>
          </cell>
          <cell r="C494" t="str">
            <v>Hemingway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>Div0</v>
          </cell>
          <cell r="J494">
            <v>0</v>
          </cell>
          <cell r="K494">
            <v>0</v>
          </cell>
          <cell r="L494">
            <v>0</v>
          </cell>
          <cell r="M494">
            <v>370</v>
          </cell>
          <cell r="N494">
            <v>370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2027</v>
          </cell>
          <cell r="B495" t="str">
            <v>Jul</v>
          </cell>
          <cell r="C495" t="str">
            <v>Midpoint Meridian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>Div0</v>
          </cell>
          <cell r="J495">
            <v>0</v>
          </cell>
          <cell r="K495">
            <v>0</v>
          </cell>
          <cell r="L495">
            <v>0</v>
          </cell>
          <cell r="M495">
            <v>380.9</v>
          </cell>
          <cell r="N495">
            <v>380.9</v>
          </cell>
          <cell r="O495">
            <v>0</v>
          </cell>
          <cell r="P495">
            <v>0</v>
          </cell>
          <cell r="Q495">
            <v>0</v>
          </cell>
        </row>
        <row r="496">
          <cell r="A496">
            <v>2027</v>
          </cell>
          <cell r="B496" t="str">
            <v>Jul</v>
          </cell>
          <cell r="C496" t="str">
            <v>Craig Trans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>Div0</v>
          </cell>
          <cell r="J496">
            <v>0</v>
          </cell>
          <cell r="K496">
            <v>0</v>
          </cell>
          <cell r="L496">
            <v>0</v>
          </cell>
          <cell r="M496">
            <v>67</v>
          </cell>
          <cell r="N496">
            <v>67</v>
          </cell>
          <cell r="O496">
            <v>0</v>
          </cell>
          <cell r="P496">
            <v>0</v>
          </cell>
          <cell r="Q496">
            <v>0</v>
          </cell>
        </row>
        <row r="497">
          <cell r="A497">
            <v>2028</v>
          </cell>
          <cell r="B497" t="str">
            <v>Jul</v>
          </cell>
          <cell r="C497" t="str">
            <v>Arizona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>Div0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A498">
            <v>2028</v>
          </cell>
          <cell r="B498" t="str">
            <v>Jul</v>
          </cell>
          <cell r="C498" t="str">
            <v>COB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 t="str">
            <v>Div0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499">
          <cell r="A499">
            <v>2028</v>
          </cell>
          <cell r="B499" t="str">
            <v>Jul</v>
          </cell>
          <cell r="C499" t="str">
            <v>Goshen</v>
          </cell>
          <cell r="D499">
            <v>480.4</v>
          </cell>
          <cell r="E499">
            <v>0</v>
          </cell>
          <cell r="F499">
            <v>-1.8</v>
          </cell>
          <cell r="G499">
            <v>62.2</v>
          </cell>
          <cell r="H499">
            <v>60.8</v>
          </cell>
          <cell r="I499">
            <v>12.7</v>
          </cell>
          <cell r="J499">
            <v>0</v>
          </cell>
          <cell r="K499">
            <v>29.1</v>
          </cell>
          <cell r="L499">
            <v>180.2</v>
          </cell>
          <cell r="M499">
            <v>330.1</v>
          </cell>
          <cell r="N499">
            <v>0</v>
          </cell>
          <cell r="O499">
            <v>1.4</v>
          </cell>
          <cell r="P499">
            <v>35.14</v>
          </cell>
          <cell r="Q499">
            <v>6</v>
          </cell>
        </row>
        <row r="500">
          <cell r="A500">
            <v>2028</v>
          </cell>
          <cell r="B500" t="str">
            <v>Jul</v>
          </cell>
          <cell r="C500" t="str">
            <v>Brady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 t="str">
            <v>Div0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2028</v>
          </cell>
          <cell r="B501" t="str">
            <v>Jul</v>
          </cell>
          <cell r="C501" t="str">
            <v>Bridger West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>Div0</v>
          </cell>
          <cell r="J501">
            <v>0</v>
          </cell>
          <cell r="K501">
            <v>0</v>
          </cell>
          <cell r="L501">
            <v>0</v>
          </cell>
          <cell r="M501">
            <v>1031</v>
          </cell>
          <cell r="N501">
            <v>1031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2028</v>
          </cell>
          <cell r="B502" t="str">
            <v>Jul</v>
          </cell>
          <cell r="C502" t="str">
            <v>Borah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 t="str">
            <v>Div0</v>
          </cell>
          <cell r="J502">
            <v>0</v>
          </cell>
          <cell r="K502">
            <v>0</v>
          </cell>
          <cell r="L502">
            <v>0</v>
          </cell>
          <cell r="M502">
            <v>630.9</v>
          </cell>
          <cell r="N502">
            <v>630.9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2028</v>
          </cell>
          <cell r="B503" t="str">
            <v>Jul</v>
          </cell>
          <cell r="C503" t="str">
            <v>Mid Columbia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>Div0</v>
          </cell>
          <cell r="J503">
            <v>22</v>
          </cell>
          <cell r="K503">
            <v>49.5</v>
          </cell>
          <cell r="L503">
            <v>0</v>
          </cell>
          <cell r="M503">
            <v>0</v>
          </cell>
          <cell r="N503">
            <v>71.5</v>
          </cell>
          <cell r="O503">
            <v>0</v>
          </cell>
          <cell r="P503">
            <v>49.47</v>
          </cell>
          <cell r="Q503">
            <v>0</v>
          </cell>
        </row>
        <row r="504">
          <cell r="A504">
            <v>2028</v>
          </cell>
          <cell r="B504" t="str">
            <v>Jul</v>
          </cell>
          <cell r="C504" t="str">
            <v>Mona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>Div0</v>
          </cell>
          <cell r="J504">
            <v>0</v>
          </cell>
          <cell r="K504">
            <v>0</v>
          </cell>
          <cell r="L504">
            <v>0</v>
          </cell>
          <cell r="M504">
            <v>29</v>
          </cell>
          <cell r="N504">
            <v>29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2028</v>
          </cell>
          <cell r="B505" t="str">
            <v>Jul</v>
          </cell>
          <cell r="C505" t="str">
            <v>Palo Verde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 t="str">
            <v>Div0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A506">
            <v>2028</v>
          </cell>
          <cell r="B506" t="str">
            <v>Jul</v>
          </cell>
          <cell r="C506" t="str">
            <v>Utah North</v>
          </cell>
          <cell r="D506">
            <v>5590.1</v>
          </cell>
          <cell r="E506">
            <v>0</v>
          </cell>
          <cell r="F506">
            <v>-67.599999999999994</v>
          </cell>
          <cell r="G506">
            <v>717.9</v>
          </cell>
          <cell r="H506">
            <v>-409.7</v>
          </cell>
          <cell r="I506">
            <v>-7.4</v>
          </cell>
          <cell r="J506">
            <v>2634.2</v>
          </cell>
          <cell r="K506">
            <v>23.2</v>
          </cell>
          <cell r="L506">
            <v>143.1</v>
          </cell>
          <cell r="M506">
            <v>2312.1999999999998</v>
          </cell>
          <cell r="N506">
            <v>0</v>
          </cell>
          <cell r="O506">
            <v>1127.7</v>
          </cell>
          <cell r="P506">
            <v>23.21</v>
          </cell>
          <cell r="Q506">
            <v>0</v>
          </cell>
        </row>
        <row r="507">
          <cell r="A507">
            <v>2028</v>
          </cell>
          <cell r="B507" t="str">
            <v>Jul</v>
          </cell>
          <cell r="C507" t="str">
            <v>_4-Corners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 t="str">
            <v>Div0</v>
          </cell>
          <cell r="J507">
            <v>0</v>
          </cell>
          <cell r="K507">
            <v>0</v>
          </cell>
          <cell r="L507">
            <v>0</v>
          </cell>
          <cell r="M507">
            <v>386.9</v>
          </cell>
          <cell r="N507">
            <v>386.9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2028</v>
          </cell>
          <cell r="B508" t="str">
            <v>Jul</v>
          </cell>
          <cell r="C508" t="str">
            <v>Utah South</v>
          </cell>
          <cell r="D508">
            <v>844.8</v>
          </cell>
          <cell r="E508">
            <v>0</v>
          </cell>
          <cell r="F508">
            <v>0</v>
          </cell>
          <cell r="G508">
            <v>109.8</v>
          </cell>
          <cell r="H508">
            <v>109.8</v>
          </cell>
          <cell r="I508">
            <v>13</v>
          </cell>
          <cell r="J508">
            <v>2612.5</v>
          </cell>
          <cell r="K508">
            <v>171.7</v>
          </cell>
          <cell r="L508">
            <v>0</v>
          </cell>
          <cell r="M508">
            <v>482.9</v>
          </cell>
          <cell r="N508">
            <v>2312.4</v>
          </cell>
          <cell r="O508">
            <v>0</v>
          </cell>
          <cell r="P508">
            <v>203.7</v>
          </cell>
          <cell r="Q508">
            <v>32</v>
          </cell>
        </row>
        <row r="509">
          <cell r="A509">
            <v>2028</v>
          </cell>
          <cell r="B509" t="str">
            <v>Jul</v>
          </cell>
          <cell r="C509" t="str">
            <v>Cholla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 t="str">
            <v>Div0</v>
          </cell>
          <cell r="J509">
            <v>387</v>
          </cell>
          <cell r="K509">
            <v>0</v>
          </cell>
          <cell r="L509">
            <v>0</v>
          </cell>
          <cell r="M509">
            <v>0</v>
          </cell>
          <cell r="N509">
            <v>387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2028</v>
          </cell>
          <cell r="B510" t="str">
            <v>Jul</v>
          </cell>
          <cell r="C510" t="str">
            <v>Colorado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144.1</v>
          </cell>
          <cell r="I510" t="str">
            <v>Div0</v>
          </cell>
          <cell r="J510">
            <v>240.1</v>
          </cell>
          <cell r="K510">
            <v>0</v>
          </cell>
          <cell r="L510">
            <v>0</v>
          </cell>
          <cell r="M510">
            <v>0</v>
          </cell>
          <cell r="N510">
            <v>96</v>
          </cell>
          <cell r="O510">
            <v>0</v>
          </cell>
          <cell r="P510">
            <v>0</v>
          </cell>
          <cell r="Q510">
            <v>0</v>
          </cell>
        </row>
        <row r="511">
          <cell r="A511">
            <v>2028</v>
          </cell>
          <cell r="B511" t="str">
            <v>Jul</v>
          </cell>
          <cell r="C511" t="str">
            <v>BPA (Peaking/SIE)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 t="str">
            <v>Div0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A512">
            <v>2028</v>
          </cell>
          <cell r="B512" t="str">
            <v>Jul</v>
          </cell>
          <cell r="C512" t="str">
            <v>Mead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 t="str">
            <v>Div0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A513">
            <v>2028</v>
          </cell>
          <cell r="B513" t="str">
            <v>Jul</v>
          </cell>
          <cell r="C513" t="str">
            <v>Montana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>Div0</v>
          </cell>
          <cell r="J513">
            <v>150.19999999999999</v>
          </cell>
          <cell r="K513">
            <v>0</v>
          </cell>
          <cell r="L513">
            <v>0</v>
          </cell>
          <cell r="M513">
            <v>0</v>
          </cell>
          <cell r="N513">
            <v>150.19999999999999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2028</v>
          </cell>
          <cell r="B514" t="str">
            <v>Jul</v>
          </cell>
          <cell r="C514" t="str">
            <v>Hermiston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>Div0</v>
          </cell>
          <cell r="J514">
            <v>227</v>
          </cell>
          <cell r="K514">
            <v>0</v>
          </cell>
          <cell r="L514">
            <v>0</v>
          </cell>
          <cell r="M514">
            <v>0</v>
          </cell>
          <cell r="N514">
            <v>227</v>
          </cell>
          <cell r="O514">
            <v>0</v>
          </cell>
          <cell r="P514">
            <v>0</v>
          </cell>
          <cell r="Q514">
            <v>0</v>
          </cell>
        </row>
        <row r="515">
          <cell r="A515">
            <v>2028</v>
          </cell>
          <cell r="B515" t="str">
            <v>Jul</v>
          </cell>
          <cell r="C515" t="str">
            <v>Yakima</v>
          </cell>
          <cell r="D515">
            <v>602.5</v>
          </cell>
          <cell r="E515">
            <v>0</v>
          </cell>
          <cell r="F515">
            <v>-5.2</v>
          </cell>
          <cell r="G515">
            <v>77.599999999999994</v>
          </cell>
          <cell r="H515">
            <v>-595.20000000000005</v>
          </cell>
          <cell r="I515">
            <v>-99.7</v>
          </cell>
          <cell r="J515">
            <v>0</v>
          </cell>
          <cell r="K515">
            <v>2.1</v>
          </cell>
          <cell r="L515">
            <v>0</v>
          </cell>
          <cell r="M515">
            <v>0</v>
          </cell>
          <cell r="N515">
            <v>0</v>
          </cell>
          <cell r="O515">
            <v>672.8</v>
          </cell>
          <cell r="P515">
            <v>2.0699999999999998</v>
          </cell>
          <cell r="Q515">
            <v>0</v>
          </cell>
        </row>
        <row r="516">
          <cell r="A516">
            <v>2028</v>
          </cell>
          <cell r="B516" t="str">
            <v>Jul</v>
          </cell>
          <cell r="C516" t="str">
            <v>WallaWalla</v>
          </cell>
          <cell r="D516">
            <v>294.39999999999998</v>
          </cell>
          <cell r="E516">
            <v>0</v>
          </cell>
          <cell r="F516">
            <v>-2.1</v>
          </cell>
          <cell r="G516">
            <v>38</v>
          </cell>
          <cell r="H516">
            <v>23.3</v>
          </cell>
          <cell r="I516">
            <v>8</v>
          </cell>
          <cell r="J516">
            <v>0</v>
          </cell>
          <cell r="K516">
            <v>72.7</v>
          </cell>
          <cell r="L516">
            <v>0</v>
          </cell>
          <cell r="M516">
            <v>242.8</v>
          </cell>
          <cell r="N516">
            <v>0</v>
          </cell>
          <cell r="O516">
            <v>14.7</v>
          </cell>
          <cell r="P516">
            <v>75.03</v>
          </cell>
          <cell r="Q516">
            <v>2.2999999999999998</v>
          </cell>
        </row>
        <row r="517">
          <cell r="A517">
            <v>2028</v>
          </cell>
          <cell r="B517" t="str">
            <v>Jul</v>
          </cell>
          <cell r="C517" t="str">
            <v>Path C North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>Div0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A518">
            <v>2028</v>
          </cell>
          <cell r="B518" t="str">
            <v>Jul</v>
          </cell>
          <cell r="C518" t="str">
            <v>Path C South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>Div0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2028</v>
          </cell>
          <cell r="B519" t="str">
            <v>Jul</v>
          </cell>
          <cell r="C519" t="str">
            <v>APS Transmission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>Div0</v>
          </cell>
          <cell r="J519">
            <v>0</v>
          </cell>
          <cell r="K519">
            <v>0</v>
          </cell>
          <cell r="L519">
            <v>0</v>
          </cell>
          <cell r="M519">
            <v>350</v>
          </cell>
          <cell r="N519">
            <v>350</v>
          </cell>
          <cell r="O519">
            <v>0</v>
          </cell>
          <cell r="P519">
            <v>0</v>
          </cell>
          <cell r="Q519">
            <v>0</v>
          </cell>
        </row>
        <row r="520">
          <cell r="A520">
            <v>2028</v>
          </cell>
          <cell r="B520" t="str">
            <v>Jul</v>
          </cell>
          <cell r="C520" t="str">
            <v>Bridger East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 t="str">
            <v>Div0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2028</v>
          </cell>
          <cell r="B521" t="str">
            <v>Jul</v>
          </cell>
          <cell r="C521" t="str">
            <v>RedButte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>Div0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A522">
            <v>2028</v>
          </cell>
          <cell r="B522" t="str">
            <v>Jul</v>
          </cell>
          <cell r="C522" t="str">
            <v>WyomingNE</v>
          </cell>
          <cell r="D522">
            <v>615.1</v>
          </cell>
          <cell r="E522">
            <v>0</v>
          </cell>
          <cell r="F522">
            <v>0</v>
          </cell>
          <cell r="G522">
            <v>80</v>
          </cell>
          <cell r="H522">
            <v>-202.5</v>
          </cell>
          <cell r="I522">
            <v>-32.9</v>
          </cell>
          <cell r="J522">
            <v>265.10000000000002</v>
          </cell>
          <cell r="K522">
            <v>147.4</v>
          </cell>
          <cell r="L522">
            <v>0</v>
          </cell>
          <cell r="M522">
            <v>0</v>
          </cell>
          <cell r="N522">
            <v>0</v>
          </cell>
          <cell r="O522">
            <v>282.5</v>
          </cell>
          <cell r="P522">
            <v>147.43</v>
          </cell>
          <cell r="Q522">
            <v>0</v>
          </cell>
        </row>
        <row r="523">
          <cell r="A523">
            <v>2028</v>
          </cell>
          <cell r="B523" t="str">
            <v>Jul</v>
          </cell>
          <cell r="C523" t="str">
            <v>WyomingSW</v>
          </cell>
          <cell r="D523">
            <v>544.29999999999995</v>
          </cell>
          <cell r="E523">
            <v>0</v>
          </cell>
          <cell r="F523">
            <v>-3.6</v>
          </cell>
          <cell r="G523">
            <v>70.3</v>
          </cell>
          <cell r="H523">
            <v>-138.1</v>
          </cell>
          <cell r="I523">
            <v>-25.5</v>
          </cell>
          <cell r="J523">
            <v>0</v>
          </cell>
          <cell r="K523">
            <v>2.7</v>
          </cell>
          <cell r="L523">
            <v>0</v>
          </cell>
          <cell r="M523">
            <v>400</v>
          </cell>
          <cell r="N523">
            <v>0</v>
          </cell>
          <cell r="O523">
            <v>208.4</v>
          </cell>
          <cell r="P523">
            <v>2.69</v>
          </cell>
          <cell r="Q523">
            <v>0</v>
          </cell>
        </row>
        <row r="524">
          <cell r="A524">
            <v>2028</v>
          </cell>
          <cell r="B524" t="str">
            <v>Jul</v>
          </cell>
          <cell r="C524" t="str">
            <v>Aeolis_Wyoming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 t="str">
            <v>Div0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>
            <v>2028</v>
          </cell>
          <cell r="B525" t="str">
            <v>Jul</v>
          </cell>
          <cell r="C525" t="str">
            <v>Chehalis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 t="str">
            <v>Div0</v>
          </cell>
          <cell r="J525">
            <v>464.7</v>
          </cell>
          <cell r="K525">
            <v>0</v>
          </cell>
          <cell r="L525">
            <v>0</v>
          </cell>
          <cell r="M525">
            <v>0</v>
          </cell>
          <cell r="N525">
            <v>464.7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2028</v>
          </cell>
          <cell r="B526" t="str">
            <v>Jul</v>
          </cell>
          <cell r="C526" t="str">
            <v>SOregonCal</v>
          </cell>
          <cell r="D526">
            <v>1670.4</v>
          </cell>
          <cell r="E526">
            <v>0</v>
          </cell>
          <cell r="F526">
            <v>-29.1</v>
          </cell>
          <cell r="G526">
            <v>213.4</v>
          </cell>
          <cell r="H526">
            <v>-389.1</v>
          </cell>
          <cell r="I526">
            <v>-23.7</v>
          </cell>
          <cell r="J526">
            <v>152.6</v>
          </cell>
          <cell r="K526">
            <v>54</v>
          </cell>
          <cell r="L526">
            <v>0</v>
          </cell>
          <cell r="M526">
            <v>1045.5999999999999</v>
          </cell>
          <cell r="N526">
            <v>0</v>
          </cell>
          <cell r="O526">
            <v>602.5</v>
          </cell>
          <cell r="P526">
            <v>56.55</v>
          </cell>
          <cell r="Q526">
            <v>2.5300000000000002</v>
          </cell>
        </row>
        <row r="527">
          <cell r="A527">
            <v>2028</v>
          </cell>
          <cell r="B527" t="str">
            <v>Jul</v>
          </cell>
          <cell r="C527" t="str">
            <v>PortlandNC</v>
          </cell>
          <cell r="D527">
            <v>531.6</v>
          </cell>
          <cell r="E527">
            <v>0</v>
          </cell>
          <cell r="F527">
            <v>0</v>
          </cell>
          <cell r="G527">
            <v>69.099999999999994</v>
          </cell>
          <cell r="H527">
            <v>-26.2</v>
          </cell>
          <cell r="I527">
            <v>-4.9000000000000004</v>
          </cell>
          <cell r="J527">
            <v>471.6</v>
          </cell>
          <cell r="K527">
            <v>-66.099999999999994</v>
          </cell>
          <cell r="L527">
            <v>0</v>
          </cell>
          <cell r="M527">
            <v>100</v>
          </cell>
          <cell r="N527">
            <v>0</v>
          </cell>
          <cell r="O527">
            <v>95.3</v>
          </cell>
          <cell r="P527">
            <v>11.879999999999999</v>
          </cell>
          <cell r="Q527">
            <v>77.989999999999995</v>
          </cell>
        </row>
        <row r="528">
          <cell r="A528">
            <v>2028</v>
          </cell>
          <cell r="B528" t="str">
            <v>Jul</v>
          </cell>
          <cell r="C528" t="str">
            <v>WillamValcc</v>
          </cell>
          <cell r="D528">
            <v>473.6</v>
          </cell>
          <cell r="E528">
            <v>0</v>
          </cell>
          <cell r="F528">
            <v>0</v>
          </cell>
          <cell r="G528">
            <v>61.6</v>
          </cell>
          <cell r="H528">
            <v>-278.10000000000002</v>
          </cell>
          <cell r="I528">
            <v>-58.7</v>
          </cell>
          <cell r="J528">
            <v>0</v>
          </cell>
          <cell r="K528">
            <v>0</v>
          </cell>
          <cell r="L528">
            <v>0</v>
          </cell>
          <cell r="M528">
            <v>195.5</v>
          </cell>
          <cell r="N528">
            <v>0</v>
          </cell>
          <cell r="O528">
            <v>339.6</v>
          </cell>
          <cell r="P528">
            <v>0</v>
          </cell>
          <cell r="Q528">
            <v>0</v>
          </cell>
        </row>
        <row r="529">
          <cell r="A529">
            <v>2028</v>
          </cell>
          <cell r="B529" t="str">
            <v>Jul</v>
          </cell>
          <cell r="C529" t="str">
            <v>Bethel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>Div0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2028</v>
          </cell>
          <cell r="B530" t="str">
            <v>Jul</v>
          </cell>
          <cell r="C530" t="str">
            <v>Nevada - Oregon Border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>Div0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>
            <v>2028</v>
          </cell>
          <cell r="B531" t="str">
            <v>Jul</v>
          </cell>
          <cell r="C531" t="str">
            <v>Bridger Constraint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>Div0</v>
          </cell>
          <cell r="J531">
            <v>1401.1</v>
          </cell>
          <cell r="K531">
            <v>0</v>
          </cell>
          <cell r="L531">
            <v>0</v>
          </cell>
          <cell r="M531">
            <v>0</v>
          </cell>
          <cell r="N531">
            <v>1401.1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2028</v>
          </cell>
          <cell r="B532" t="str">
            <v>Jul</v>
          </cell>
          <cell r="C532" t="str">
            <v>Hemingway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 t="str">
            <v>Div0</v>
          </cell>
          <cell r="J532">
            <v>0</v>
          </cell>
          <cell r="K532">
            <v>0</v>
          </cell>
          <cell r="L532">
            <v>0</v>
          </cell>
          <cell r="M532">
            <v>370</v>
          </cell>
          <cell r="N532">
            <v>370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>
            <v>2028</v>
          </cell>
          <cell r="B533" t="str">
            <v>Jul</v>
          </cell>
          <cell r="C533" t="str">
            <v>Midpoint Meridian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 t="str">
            <v>Div0</v>
          </cell>
          <cell r="J533">
            <v>0</v>
          </cell>
          <cell r="K533">
            <v>0</v>
          </cell>
          <cell r="L533">
            <v>0</v>
          </cell>
          <cell r="M533">
            <v>380.9</v>
          </cell>
          <cell r="N533">
            <v>380.9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>
            <v>2028</v>
          </cell>
          <cell r="B534" t="str">
            <v>Jul</v>
          </cell>
          <cell r="C534" t="str">
            <v>Craig Trans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 t="str">
            <v>Div0</v>
          </cell>
          <cell r="J534">
            <v>0</v>
          </cell>
          <cell r="K534">
            <v>0</v>
          </cell>
          <cell r="L534">
            <v>0</v>
          </cell>
          <cell r="M534">
            <v>67</v>
          </cell>
          <cell r="N534">
            <v>67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2029</v>
          </cell>
          <cell r="B535" t="str">
            <v>Jul</v>
          </cell>
          <cell r="C535" t="str">
            <v>Arizona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>Div0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2029</v>
          </cell>
          <cell r="B536" t="str">
            <v>Jul</v>
          </cell>
          <cell r="C536" t="str">
            <v>COB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 t="str">
            <v>Div0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>
            <v>2029</v>
          </cell>
          <cell r="B537" t="str">
            <v>Jul</v>
          </cell>
          <cell r="C537" t="str">
            <v>Goshen</v>
          </cell>
          <cell r="D537">
            <v>482.8</v>
          </cell>
          <cell r="E537">
            <v>0</v>
          </cell>
          <cell r="F537">
            <v>-1.8</v>
          </cell>
          <cell r="G537">
            <v>62.5</v>
          </cell>
          <cell r="H537">
            <v>62.5</v>
          </cell>
          <cell r="I537">
            <v>13</v>
          </cell>
          <cell r="J537">
            <v>0</v>
          </cell>
          <cell r="K537">
            <v>29.1</v>
          </cell>
          <cell r="L537">
            <v>180.2</v>
          </cell>
          <cell r="M537">
            <v>334.3</v>
          </cell>
          <cell r="N537">
            <v>0</v>
          </cell>
          <cell r="O537">
            <v>0</v>
          </cell>
          <cell r="P537">
            <v>35.14</v>
          </cell>
          <cell r="Q537">
            <v>6</v>
          </cell>
        </row>
        <row r="538">
          <cell r="A538">
            <v>2029</v>
          </cell>
          <cell r="B538" t="str">
            <v>Jul</v>
          </cell>
          <cell r="C538" t="str">
            <v>Brady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>Div0</v>
          </cell>
          <cell r="J538">
            <v>0</v>
          </cell>
          <cell r="K538">
            <v>0</v>
          </cell>
          <cell r="L538">
            <v>0</v>
          </cell>
          <cell r="M538">
            <v>4.0999999999999996</v>
          </cell>
          <cell r="N538">
            <v>4.0999999999999996</v>
          </cell>
          <cell r="O538">
            <v>0</v>
          </cell>
          <cell r="P538">
            <v>0</v>
          </cell>
          <cell r="Q538">
            <v>0</v>
          </cell>
        </row>
        <row r="539">
          <cell r="A539">
            <v>2029</v>
          </cell>
          <cell r="B539" t="str">
            <v>Jul</v>
          </cell>
          <cell r="C539" t="str">
            <v>Bridger West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>Div0</v>
          </cell>
          <cell r="J539">
            <v>0</v>
          </cell>
          <cell r="K539">
            <v>0</v>
          </cell>
          <cell r="L539">
            <v>0</v>
          </cell>
          <cell r="M539">
            <v>1031</v>
          </cell>
          <cell r="N539">
            <v>1031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2029</v>
          </cell>
          <cell r="B540" t="str">
            <v>Jul</v>
          </cell>
          <cell r="C540" t="str">
            <v>Borah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 t="str">
            <v>Div0</v>
          </cell>
          <cell r="J540">
            <v>0</v>
          </cell>
          <cell r="K540">
            <v>0</v>
          </cell>
          <cell r="L540">
            <v>0</v>
          </cell>
          <cell r="M540">
            <v>630.9</v>
          </cell>
          <cell r="N540">
            <v>630.9</v>
          </cell>
          <cell r="O540">
            <v>0</v>
          </cell>
          <cell r="P540">
            <v>0</v>
          </cell>
          <cell r="Q540">
            <v>0</v>
          </cell>
        </row>
        <row r="541">
          <cell r="A541">
            <v>2029</v>
          </cell>
          <cell r="B541" t="str">
            <v>Jul</v>
          </cell>
          <cell r="C541" t="str">
            <v>Mid Columbia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 t="str">
            <v>Div0</v>
          </cell>
          <cell r="J541">
            <v>22</v>
          </cell>
          <cell r="K541">
            <v>49.5</v>
          </cell>
          <cell r="L541">
            <v>0</v>
          </cell>
          <cell r="M541">
            <v>0</v>
          </cell>
          <cell r="N541">
            <v>71.5</v>
          </cell>
          <cell r="O541">
            <v>0</v>
          </cell>
          <cell r="P541">
            <v>49.47</v>
          </cell>
          <cell r="Q541">
            <v>0</v>
          </cell>
        </row>
        <row r="542">
          <cell r="A542">
            <v>2029</v>
          </cell>
          <cell r="B542" t="str">
            <v>Jul</v>
          </cell>
          <cell r="C542" t="str">
            <v>Mona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>Div0</v>
          </cell>
          <cell r="J542">
            <v>0</v>
          </cell>
          <cell r="K542">
            <v>0</v>
          </cell>
          <cell r="L542">
            <v>0</v>
          </cell>
          <cell r="M542">
            <v>29</v>
          </cell>
          <cell r="N542">
            <v>29</v>
          </cell>
          <cell r="O542">
            <v>0</v>
          </cell>
          <cell r="P542">
            <v>0</v>
          </cell>
          <cell r="Q542">
            <v>0</v>
          </cell>
        </row>
        <row r="543">
          <cell r="A543">
            <v>2029</v>
          </cell>
          <cell r="B543" t="str">
            <v>Jul</v>
          </cell>
          <cell r="C543" t="str">
            <v>Palo Verde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>Div0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2029</v>
          </cell>
          <cell r="B544" t="str">
            <v>Jul</v>
          </cell>
          <cell r="C544" t="str">
            <v>Utah North</v>
          </cell>
          <cell r="D544">
            <v>5520</v>
          </cell>
          <cell r="E544">
            <v>0</v>
          </cell>
          <cell r="F544">
            <v>-67.599999999999994</v>
          </cell>
          <cell r="G544">
            <v>708.8</v>
          </cell>
          <cell r="H544">
            <v>-335.5</v>
          </cell>
          <cell r="I544">
            <v>-6.2</v>
          </cell>
          <cell r="J544">
            <v>2634.2</v>
          </cell>
          <cell r="K544">
            <v>20.5</v>
          </cell>
          <cell r="L544">
            <v>143.1</v>
          </cell>
          <cell r="M544">
            <v>2319.1</v>
          </cell>
          <cell r="N544">
            <v>0</v>
          </cell>
          <cell r="O544">
            <v>1044.3</v>
          </cell>
          <cell r="P544">
            <v>20.45</v>
          </cell>
          <cell r="Q544">
            <v>0</v>
          </cell>
        </row>
        <row r="545">
          <cell r="A545">
            <v>2029</v>
          </cell>
          <cell r="B545" t="str">
            <v>Jul</v>
          </cell>
          <cell r="C545" t="str">
            <v>_4-Corners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>Div0</v>
          </cell>
          <cell r="J545">
            <v>0</v>
          </cell>
          <cell r="K545">
            <v>0</v>
          </cell>
          <cell r="L545">
            <v>0</v>
          </cell>
          <cell r="M545">
            <v>386.9</v>
          </cell>
          <cell r="N545">
            <v>386.9</v>
          </cell>
          <cell r="O545">
            <v>0</v>
          </cell>
          <cell r="P545">
            <v>0</v>
          </cell>
          <cell r="Q545">
            <v>0</v>
          </cell>
        </row>
        <row r="546">
          <cell r="A546">
            <v>2029</v>
          </cell>
          <cell r="B546" t="str">
            <v>Jul</v>
          </cell>
          <cell r="C546" t="str">
            <v>Utah South</v>
          </cell>
          <cell r="D546">
            <v>837.8</v>
          </cell>
          <cell r="E546">
            <v>0</v>
          </cell>
          <cell r="F546">
            <v>0</v>
          </cell>
          <cell r="G546">
            <v>108.9</v>
          </cell>
          <cell r="H546">
            <v>108.9</v>
          </cell>
          <cell r="I546">
            <v>13</v>
          </cell>
          <cell r="J546">
            <v>2612.5</v>
          </cell>
          <cell r="K546">
            <v>170.7</v>
          </cell>
          <cell r="L546">
            <v>0</v>
          </cell>
          <cell r="M546">
            <v>482.9</v>
          </cell>
          <cell r="N546">
            <v>2319.3000000000002</v>
          </cell>
          <cell r="O546">
            <v>0</v>
          </cell>
          <cell r="P546">
            <v>202.70999999999995</v>
          </cell>
          <cell r="Q546">
            <v>32</v>
          </cell>
        </row>
        <row r="547">
          <cell r="A547">
            <v>2029</v>
          </cell>
          <cell r="B547" t="str">
            <v>Jul</v>
          </cell>
          <cell r="C547" t="str">
            <v>Cholla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>Div0</v>
          </cell>
          <cell r="J547">
            <v>387</v>
          </cell>
          <cell r="K547">
            <v>0</v>
          </cell>
          <cell r="L547">
            <v>0</v>
          </cell>
          <cell r="M547">
            <v>0</v>
          </cell>
          <cell r="N547">
            <v>387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2029</v>
          </cell>
          <cell r="B548" t="str">
            <v>Jul</v>
          </cell>
          <cell r="C548" t="str">
            <v>Colorado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144.1</v>
          </cell>
          <cell r="I548" t="str">
            <v>Div0</v>
          </cell>
          <cell r="J548">
            <v>240.1</v>
          </cell>
          <cell r="K548">
            <v>0</v>
          </cell>
          <cell r="L548">
            <v>0</v>
          </cell>
          <cell r="M548">
            <v>0</v>
          </cell>
          <cell r="N548">
            <v>96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2029</v>
          </cell>
          <cell r="B549" t="str">
            <v>Jul</v>
          </cell>
          <cell r="C549" t="str">
            <v>BPA (Peaking/SIE)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>Div0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2029</v>
          </cell>
          <cell r="B550" t="str">
            <v>Jul</v>
          </cell>
          <cell r="C550" t="str">
            <v>Mead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>Div0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2029</v>
          </cell>
          <cell r="B551" t="str">
            <v>Jul</v>
          </cell>
          <cell r="C551" t="str">
            <v>Montana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 t="str">
            <v>Div0</v>
          </cell>
          <cell r="J551">
            <v>150.19999999999999</v>
          </cell>
          <cell r="K551">
            <v>0</v>
          </cell>
          <cell r="L551">
            <v>0</v>
          </cell>
          <cell r="M551">
            <v>0</v>
          </cell>
          <cell r="N551">
            <v>150.19999999999999</v>
          </cell>
          <cell r="O551">
            <v>0</v>
          </cell>
          <cell r="P551">
            <v>0</v>
          </cell>
          <cell r="Q551">
            <v>0</v>
          </cell>
        </row>
        <row r="552">
          <cell r="A552">
            <v>2029</v>
          </cell>
          <cell r="B552" t="str">
            <v>Jul</v>
          </cell>
          <cell r="C552" t="str">
            <v>Hermiston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>Div0</v>
          </cell>
          <cell r="J552">
            <v>227</v>
          </cell>
          <cell r="K552">
            <v>0</v>
          </cell>
          <cell r="L552">
            <v>0</v>
          </cell>
          <cell r="M552">
            <v>0</v>
          </cell>
          <cell r="N552">
            <v>227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2029</v>
          </cell>
          <cell r="B553" t="str">
            <v>Jul</v>
          </cell>
          <cell r="C553" t="str">
            <v>Yakima</v>
          </cell>
          <cell r="D553">
            <v>608.79999999999995</v>
          </cell>
          <cell r="E553">
            <v>0</v>
          </cell>
          <cell r="F553">
            <v>-5.2</v>
          </cell>
          <cell r="G553">
            <v>78.5</v>
          </cell>
          <cell r="H553">
            <v>-556.79999999999995</v>
          </cell>
          <cell r="I553">
            <v>-92.3</v>
          </cell>
          <cell r="J553">
            <v>0</v>
          </cell>
          <cell r="K553">
            <v>2.1</v>
          </cell>
          <cell r="L553">
            <v>0</v>
          </cell>
          <cell r="M553">
            <v>44.7</v>
          </cell>
          <cell r="N553">
            <v>0</v>
          </cell>
          <cell r="O553">
            <v>635.20000000000005</v>
          </cell>
          <cell r="P553">
            <v>2.0699999999999998</v>
          </cell>
          <cell r="Q553">
            <v>0</v>
          </cell>
        </row>
        <row r="554">
          <cell r="A554">
            <v>2029</v>
          </cell>
          <cell r="B554" t="str">
            <v>Jul</v>
          </cell>
          <cell r="C554" t="str">
            <v>WallaWalla</v>
          </cell>
          <cell r="D554">
            <v>295.2</v>
          </cell>
          <cell r="E554">
            <v>0</v>
          </cell>
          <cell r="F554">
            <v>-2.1</v>
          </cell>
          <cell r="G554">
            <v>38.1</v>
          </cell>
          <cell r="H554">
            <v>22.7</v>
          </cell>
          <cell r="I554">
            <v>7.7</v>
          </cell>
          <cell r="J554">
            <v>0</v>
          </cell>
          <cell r="K554">
            <v>53.8</v>
          </cell>
          <cell r="L554">
            <v>0</v>
          </cell>
          <cell r="M554">
            <v>262</v>
          </cell>
          <cell r="N554">
            <v>0</v>
          </cell>
          <cell r="O554">
            <v>15.4</v>
          </cell>
          <cell r="P554">
            <v>56.1</v>
          </cell>
          <cell r="Q554">
            <v>2.2999999999999998</v>
          </cell>
        </row>
        <row r="555">
          <cell r="A555">
            <v>2029</v>
          </cell>
          <cell r="B555" t="str">
            <v>Jul</v>
          </cell>
          <cell r="C555" t="str">
            <v>Path C North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>Div0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2029</v>
          </cell>
          <cell r="B556" t="str">
            <v>Jul</v>
          </cell>
          <cell r="C556" t="str">
            <v>Path C South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>Div0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>
            <v>2029</v>
          </cell>
          <cell r="B557" t="str">
            <v>Jul</v>
          </cell>
          <cell r="C557" t="str">
            <v>APS Transmission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>Div0</v>
          </cell>
          <cell r="J557">
            <v>0</v>
          </cell>
          <cell r="K557">
            <v>0</v>
          </cell>
          <cell r="L557">
            <v>0</v>
          </cell>
          <cell r="M557">
            <v>350</v>
          </cell>
          <cell r="N557">
            <v>350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2029</v>
          </cell>
          <cell r="B558" t="str">
            <v>Jul</v>
          </cell>
          <cell r="C558" t="str">
            <v>Bridger East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>Div0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2029</v>
          </cell>
          <cell r="B559" t="str">
            <v>Jul</v>
          </cell>
          <cell r="C559" t="str">
            <v>RedButte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>Div0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2029</v>
          </cell>
          <cell r="B560" t="str">
            <v>Jul</v>
          </cell>
          <cell r="C560" t="str">
            <v>WyomingNE</v>
          </cell>
          <cell r="D560">
            <v>614.4</v>
          </cell>
          <cell r="E560">
            <v>0</v>
          </cell>
          <cell r="F560">
            <v>0</v>
          </cell>
          <cell r="G560">
            <v>79.900000000000006</v>
          </cell>
          <cell r="H560">
            <v>-201.8</v>
          </cell>
          <cell r="I560">
            <v>-32.9</v>
          </cell>
          <cell r="J560">
            <v>265.10000000000002</v>
          </cell>
          <cell r="K560">
            <v>147.4</v>
          </cell>
          <cell r="L560">
            <v>0</v>
          </cell>
          <cell r="M560">
            <v>0</v>
          </cell>
          <cell r="N560">
            <v>0</v>
          </cell>
          <cell r="O560">
            <v>281.7</v>
          </cell>
          <cell r="P560">
            <v>147.43</v>
          </cell>
          <cell r="Q560">
            <v>0</v>
          </cell>
        </row>
        <row r="561">
          <cell r="A561">
            <v>2029</v>
          </cell>
          <cell r="B561" t="str">
            <v>Jul</v>
          </cell>
          <cell r="C561" t="str">
            <v>WyomingSW</v>
          </cell>
          <cell r="D561">
            <v>542.5</v>
          </cell>
          <cell r="E561">
            <v>0</v>
          </cell>
          <cell r="F561">
            <v>-3.6</v>
          </cell>
          <cell r="G561">
            <v>70.099999999999994</v>
          </cell>
          <cell r="H561">
            <v>-136.30000000000001</v>
          </cell>
          <cell r="I561">
            <v>-25.3</v>
          </cell>
          <cell r="J561">
            <v>0</v>
          </cell>
          <cell r="K561">
            <v>2.7</v>
          </cell>
          <cell r="L561">
            <v>0</v>
          </cell>
          <cell r="M561">
            <v>400</v>
          </cell>
          <cell r="N561">
            <v>0</v>
          </cell>
          <cell r="O561">
            <v>206.3</v>
          </cell>
          <cell r="P561">
            <v>2.69</v>
          </cell>
          <cell r="Q561">
            <v>0</v>
          </cell>
        </row>
        <row r="562">
          <cell r="A562">
            <v>2029</v>
          </cell>
          <cell r="B562" t="str">
            <v>Jul</v>
          </cell>
          <cell r="C562" t="str">
            <v>Aeolis_Wyoming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>Div0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2029</v>
          </cell>
          <cell r="B563" t="str">
            <v>Jul</v>
          </cell>
          <cell r="C563" t="str">
            <v>Chehalis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>Div0</v>
          </cell>
          <cell r="J563">
            <v>464.7</v>
          </cell>
          <cell r="K563">
            <v>0</v>
          </cell>
          <cell r="L563">
            <v>0</v>
          </cell>
          <cell r="M563">
            <v>0</v>
          </cell>
          <cell r="N563">
            <v>464.7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2029</v>
          </cell>
          <cell r="B564" t="str">
            <v>Jul</v>
          </cell>
          <cell r="C564" t="str">
            <v>SOregonCal</v>
          </cell>
          <cell r="D564">
            <v>1686.5</v>
          </cell>
          <cell r="E564">
            <v>0</v>
          </cell>
          <cell r="F564">
            <v>-29.1</v>
          </cell>
          <cell r="G564">
            <v>215.5</v>
          </cell>
          <cell r="H564">
            <v>-377.2</v>
          </cell>
          <cell r="I564">
            <v>-22.8</v>
          </cell>
          <cell r="J564">
            <v>147.6</v>
          </cell>
          <cell r="K564">
            <v>55</v>
          </cell>
          <cell r="L564">
            <v>0</v>
          </cell>
          <cell r="M564">
            <v>1077.5999999999999</v>
          </cell>
          <cell r="N564">
            <v>0</v>
          </cell>
          <cell r="O564">
            <v>592.6</v>
          </cell>
          <cell r="P564">
            <v>56</v>
          </cell>
          <cell r="Q564">
            <v>1</v>
          </cell>
        </row>
        <row r="565">
          <cell r="A565">
            <v>2029</v>
          </cell>
          <cell r="B565" t="str">
            <v>Jul</v>
          </cell>
          <cell r="C565" t="str">
            <v>PortlandNC</v>
          </cell>
          <cell r="D565">
            <v>532.79999999999995</v>
          </cell>
          <cell r="E565">
            <v>0</v>
          </cell>
          <cell r="F565">
            <v>0</v>
          </cell>
          <cell r="G565">
            <v>69.3</v>
          </cell>
          <cell r="H565">
            <v>-125.9</v>
          </cell>
          <cell r="I565">
            <v>-23.6</v>
          </cell>
          <cell r="J565">
            <v>473</v>
          </cell>
          <cell r="K565">
            <v>-66.2</v>
          </cell>
          <cell r="L565">
            <v>0</v>
          </cell>
          <cell r="M565">
            <v>0</v>
          </cell>
          <cell r="N565">
            <v>0</v>
          </cell>
          <cell r="O565">
            <v>195.1</v>
          </cell>
          <cell r="P565">
            <v>11.82</v>
          </cell>
          <cell r="Q565">
            <v>78.010000000000005</v>
          </cell>
        </row>
        <row r="566">
          <cell r="A566">
            <v>2029</v>
          </cell>
          <cell r="B566" t="str">
            <v>Jul</v>
          </cell>
          <cell r="C566" t="str">
            <v>WillamValcc</v>
          </cell>
          <cell r="D566">
            <v>474.9</v>
          </cell>
          <cell r="E566">
            <v>0</v>
          </cell>
          <cell r="F566">
            <v>0</v>
          </cell>
          <cell r="G566">
            <v>61.7</v>
          </cell>
          <cell r="H566">
            <v>-279.39999999999998</v>
          </cell>
          <cell r="I566">
            <v>-58.8</v>
          </cell>
          <cell r="J566">
            <v>0</v>
          </cell>
          <cell r="K566">
            <v>0</v>
          </cell>
          <cell r="L566">
            <v>0</v>
          </cell>
          <cell r="M566">
            <v>195.5</v>
          </cell>
          <cell r="N566">
            <v>0</v>
          </cell>
          <cell r="O566">
            <v>341.1</v>
          </cell>
          <cell r="P566">
            <v>0</v>
          </cell>
          <cell r="Q566">
            <v>0</v>
          </cell>
        </row>
        <row r="567">
          <cell r="A567">
            <v>2029</v>
          </cell>
          <cell r="B567" t="str">
            <v>Jul</v>
          </cell>
          <cell r="C567" t="str">
            <v>Bethel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 t="str">
            <v>Div0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2029</v>
          </cell>
          <cell r="B568" t="str">
            <v>Jul</v>
          </cell>
          <cell r="C568" t="str">
            <v>Nevada - Oregon Border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 t="str">
            <v>Div0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2029</v>
          </cell>
          <cell r="B569" t="str">
            <v>Jul</v>
          </cell>
          <cell r="C569" t="str">
            <v>Bridger Constraint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 t="str">
            <v>Div0</v>
          </cell>
          <cell r="J569">
            <v>1401.1</v>
          </cell>
          <cell r="K569">
            <v>0</v>
          </cell>
          <cell r="L569">
            <v>0</v>
          </cell>
          <cell r="M569">
            <v>0</v>
          </cell>
          <cell r="N569">
            <v>1401.1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2029</v>
          </cell>
          <cell r="B570" t="str">
            <v>Jul</v>
          </cell>
          <cell r="C570" t="str">
            <v>Hemingway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 t="str">
            <v>Div0</v>
          </cell>
          <cell r="J570">
            <v>0</v>
          </cell>
          <cell r="K570">
            <v>0</v>
          </cell>
          <cell r="L570">
            <v>0</v>
          </cell>
          <cell r="M570">
            <v>370</v>
          </cell>
          <cell r="N570">
            <v>370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2029</v>
          </cell>
          <cell r="B571" t="str">
            <v>Jul</v>
          </cell>
          <cell r="C571" t="str">
            <v>Midpoint Meridian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 t="str">
            <v>Div0</v>
          </cell>
          <cell r="J571">
            <v>0</v>
          </cell>
          <cell r="K571">
            <v>0</v>
          </cell>
          <cell r="L571">
            <v>0</v>
          </cell>
          <cell r="M571">
            <v>376.7</v>
          </cell>
          <cell r="N571">
            <v>376.7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2029</v>
          </cell>
          <cell r="B572" t="str">
            <v>Jul</v>
          </cell>
          <cell r="C572" t="str">
            <v>Craig Trans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>Div0</v>
          </cell>
          <cell r="J572">
            <v>0</v>
          </cell>
          <cell r="K572">
            <v>0</v>
          </cell>
          <cell r="L572">
            <v>0</v>
          </cell>
          <cell r="M572">
            <v>67</v>
          </cell>
          <cell r="N572">
            <v>67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2030</v>
          </cell>
          <cell r="B573" t="str">
            <v>Jul</v>
          </cell>
          <cell r="C573" t="str">
            <v>Arizona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>Div0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2030</v>
          </cell>
          <cell r="B574" t="str">
            <v>Jul</v>
          </cell>
          <cell r="C574" t="str">
            <v>COB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>Div0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>
            <v>2030</v>
          </cell>
          <cell r="B575" t="str">
            <v>Jul</v>
          </cell>
          <cell r="C575" t="str">
            <v>Goshen</v>
          </cell>
          <cell r="D575">
            <v>483.6</v>
          </cell>
          <cell r="E575">
            <v>0</v>
          </cell>
          <cell r="F575">
            <v>-1.8</v>
          </cell>
          <cell r="G575">
            <v>62.6</v>
          </cell>
          <cell r="H575">
            <v>57.7</v>
          </cell>
          <cell r="I575">
            <v>12</v>
          </cell>
          <cell r="J575">
            <v>0</v>
          </cell>
          <cell r="K575">
            <v>29.1</v>
          </cell>
          <cell r="L575">
            <v>180.2</v>
          </cell>
          <cell r="M575">
            <v>330.1</v>
          </cell>
          <cell r="N575">
            <v>0</v>
          </cell>
          <cell r="O575">
            <v>5</v>
          </cell>
          <cell r="P575">
            <v>35.14</v>
          </cell>
          <cell r="Q575">
            <v>6</v>
          </cell>
        </row>
        <row r="576">
          <cell r="A576">
            <v>2030</v>
          </cell>
          <cell r="B576" t="str">
            <v>Jul</v>
          </cell>
          <cell r="C576" t="str">
            <v>Brady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>Div0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2030</v>
          </cell>
          <cell r="B577" t="str">
            <v>Jul</v>
          </cell>
          <cell r="C577" t="str">
            <v>Bridger West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 t="str">
            <v>Div0</v>
          </cell>
          <cell r="J577">
            <v>0</v>
          </cell>
          <cell r="K577">
            <v>0</v>
          </cell>
          <cell r="L577">
            <v>0</v>
          </cell>
          <cell r="M577">
            <v>1031</v>
          </cell>
          <cell r="N577">
            <v>1031</v>
          </cell>
          <cell r="O577">
            <v>0</v>
          </cell>
          <cell r="P577">
            <v>0</v>
          </cell>
          <cell r="Q577">
            <v>0</v>
          </cell>
        </row>
        <row r="578">
          <cell r="A578">
            <v>2030</v>
          </cell>
          <cell r="B578" t="str">
            <v>Jul</v>
          </cell>
          <cell r="C578" t="str">
            <v>Borah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>Div0</v>
          </cell>
          <cell r="J578">
            <v>0</v>
          </cell>
          <cell r="K578">
            <v>0</v>
          </cell>
          <cell r="L578">
            <v>0</v>
          </cell>
          <cell r="M578">
            <v>630.9</v>
          </cell>
          <cell r="N578">
            <v>630.9</v>
          </cell>
          <cell r="O578">
            <v>0</v>
          </cell>
          <cell r="P578">
            <v>0</v>
          </cell>
          <cell r="Q578">
            <v>0</v>
          </cell>
        </row>
        <row r="579">
          <cell r="A579">
            <v>2030</v>
          </cell>
          <cell r="B579" t="str">
            <v>Jul</v>
          </cell>
          <cell r="C579" t="str">
            <v>Mid Columbia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>Div0</v>
          </cell>
          <cell r="J579">
            <v>22</v>
          </cell>
          <cell r="K579">
            <v>49.5</v>
          </cell>
          <cell r="L579">
            <v>0</v>
          </cell>
          <cell r="M579">
            <v>0</v>
          </cell>
          <cell r="N579">
            <v>71.5</v>
          </cell>
          <cell r="O579">
            <v>0</v>
          </cell>
          <cell r="P579">
            <v>49.47</v>
          </cell>
          <cell r="Q579">
            <v>0</v>
          </cell>
        </row>
        <row r="580">
          <cell r="A580">
            <v>2030</v>
          </cell>
          <cell r="B580" t="str">
            <v>Jul</v>
          </cell>
          <cell r="C580" t="str">
            <v>Mona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 t="str">
            <v>Div0</v>
          </cell>
          <cell r="J580">
            <v>0</v>
          </cell>
          <cell r="K580">
            <v>0</v>
          </cell>
          <cell r="L580">
            <v>0</v>
          </cell>
          <cell r="M580">
            <v>29</v>
          </cell>
          <cell r="N580">
            <v>29</v>
          </cell>
          <cell r="O580">
            <v>0</v>
          </cell>
          <cell r="P580">
            <v>0</v>
          </cell>
          <cell r="Q580">
            <v>0</v>
          </cell>
        </row>
        <row r="581">
          <cell r="A581">
            <v>2030</v>
          </cell>
          <cell r="B581" t="str">
            <v>Jul</v>
          </cell>
          <cell r="C581" t="str">
            <v>Palo Verde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>Div0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>
            <v>2030</v>
          </cell>
          <cell r="B582" t="str">
            <v>Jul</v>
          </cell>
          <cell r="C582" t="str">
            <v>Utah North</v>
          </cell>
          <cell r="D582">
            <v>5561</v>
          </cell>
          <cell r="E582">
            <v>0</v>
          </cell>
          <cell r="F582">
            <v>-67.599999999999994</v>
          </cell>
          <cell r="G582">
            <v>714.1</v>
          </cell>
          <cell r="H582">
            <v>-736</v>
          </cell>
          <cell r="I582">
            <v>-13.4</v>
          </cell>
          <cell r="J582">
            <v>1940.2</v>
          </cell>
          <cell r="K582">
            <v>20.5</v>
          </cell>
          <cell r="L582">
            <v>143.1</v>
          </cell>
          <cell r="M582">
            <v>2653.6</v>
          </cell>
          <cell r="N582">
            <v>0</v>
          </cell>
          <cell r="O582">
            <v>1450.1</v>
          </cell>
          <cell r="P582">
            <v>20.45</v>
          </cell>
          <cell r="Q582">
            <v>0</v>
          </cell>
        </row>
        <row r="583">
          <cell r="A583">
            <v>2030</v>
          </cell>
          <cell r="B583" t="str">
            <v>Jul</v>
          </cell>
          <cell r="C583" t="str">
            <v>_4-Corners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>Div0</v>
          </cell>
          <cell r="J583">
            <v>0</v>
          </cell>
          <cell r="K583">
            <v>0</v>
          </cell>
          <cell r="L583">
            <v>0</v>
          </cell>
          <cell r="M583">
            <v>386.9</v>
          </cell>
          <cell r="N583">
            <v>386.9</v>
          </cell>
          <cell r="O583">
            <v>0</v>
          </cell>
          <cell r="P583">
            <v>0</v>
          </cell>
          <cell r="Q583">
            <v>0</v>
          </cell>
        </row>
        <row r="584">
          <cell r="A584">
            <v>2030</v>
          </cell>
          <cell r="B584" t="str">
            <v>Jul</v>
          </cell>
          <cell r="C584" t="str">
            <v>Utah South</v>
          </cell>
          <cell r="D584">
            <v>847</v>
          </cell>
          <cell r="E584">
            <v>0</v>
          </cell>
          <cell r="F584">
            <v>0</v>
          </cell>
          <cell r="G584">
            <v>110.1</v>
          </cell>
          <cell r="H584">
            <v>110.1</v>
          </cell>
          <cell r="I584">
            <v>13</v>
          </cell>
          <cell r="J584">
            <v>2612.5</v>
          </cell>
          <cell r="K584">
            <v>169.7</v>
          </cell>
          <cell r="L584">
            <v>0</v>
          </cell>
          <cell r="M584">
            <v>482.9</v>
          </cell>
          <cell r="N584">
            <v>2308</v>
          </cell>
          <cell r="O584">
            <v>0</v>
          </cell>
          <cell r="P584">
            <v>201.70999999999998</v>
          </cell>
          <cell r="Q584">
            <v>32</v>
          </cell>
        </row>
        <row r="585">
          <cell r="A585">
            <v>2030</v>
          </cell>
          <cell r="B585" t="str">
            <v>Jul</v>
          </cell>
          <cell r="C585" t="str">
            <v>Cholla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 t="str">
            <v>Div0</v>
          </cell>
          <cell r="J585">
            <v>387</v>
          </cell>
          <cell r="K585">
            <v>0</v>
          </cell>
          <cell r="L585">
            <v>0</v>
          </cell>
          <cell r="M585">
            <v>0</v>
          </cell>
          <cell r="N585">
            <v>387</v>
          </cell>
          <cell r="O585">
            <v>0</v>
          </cell>
          <cell r="P585">
            <v>0</v>
          </cell>
          <cell r="Q585">
            <v>0</v>
          </cell>
        </row>
        <row r="586">
          <cell r="A586">
            <v>2030</v>
          </cell>
          <cell r="B586" t="str">
            <v>Jul</v>
          </cell>
          <cell r="C586" t="str">
            <v>Colorado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144.1</v>
          </cell>
          <cell r="I586" t="str">
            <v>Div0</v>
          </cell>
          <cell r="J586">
            <v>240.1</v>
          </cell>
          <cell r="K586">
            <v>0</v>
          </cell>
          <cell r="L586">
            <v>0</v>
          </cell>
          <cell r="M586">
            <v>0</v>
          </cell>
          <cell r="N586">
            <v>96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2030</v>
          </cell>
          <cell r="B587" t="str">
            <v>Jul</v>
          </cell>
          <cell r="C587" t="str">
            <v>BPA (Peaking/SIE)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 t="str">
            <v>Div0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2030</v>
          </cell>
          <cell r="B588" t="str">
            <v>Jul</v>
          </cell>
          <cell r="C588" t="str">
            <v>Mead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>Div0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>
            <v>2030</v>
          </cell>
          <cell r="B589" t="str">
            <v>Jul</v>
          </cell>
          <cell r="C589" t="str">
            <v>Montana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>Div0</v>
          </cell>
          <cell r="J589">
            <v>150.19999999999999</v>
          </cell>
          <cell r="K589">
            <v>0</v>
          </cell>
          <cell r="L589">
            <v>0</v>
          </cell>
          <cell r="M589">
            <v>0</v>
          </cell>
          <cell r="N589">
            <v>150.19999999999999</v>
          </cell>
          <cell r="O589">
            <v>0</v>
          </cell>
          <cell r="P589">
            <v>0</v>
          </cell>
          <cell r="Q589">
            <v>0</v>
          </cell>
        </row>
        <row r="590">
          <cell r="A590">
            <v>2030</v>
          </cell>
          <cell r="B590" t="str">
            <v>Jul</v>
          </cell>
          <cell r="C590" t="str">
            <v>Hermiston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 t="str">
            <v>Div0</v>
          </cell>
          <cell r="J590">
            <v>227</v>
          </cell>
          <cell r="K590">
            <v>0</v>
          </cell>
          <cell r="L590">
            <v>0</v>
          </cell>
          <cell r="M590">
            <v>0</v>
          </cell>
          <cell r="N590">
            <v>227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2030</v>
          </cell>
          <cell r="B591" t="str">
            <v>Jul</v>
          </cell>
          <cell r="C591" t="str">
            <v>Yakima</v>
          </cell>
          <cell r="D591">
            <v>610.5</v>
          </cell>
          <cell r="E591">
            <v>0</v>
          </cell>
          <cell r="F591">
            <v>-5.2</v>
          </cell>
          <cell r="G591">
            <v>78.7</v>
          </cell>
          <cell r="H591">
            <v>-523.20000000000005</v>
          </cell>
          <cell r="I591">
            <v>-86.4</v>
          </cell>
          <cell r="J591">
            <v>0</v>
          </cell>
          <cell r="K591">
            <v>2.1</v>
          </cell>
          <cell r="L591">
            <v>0</v>
          </cell>
          <cell r="M591">
            <v>80</v>
          </cell>
          <cell r="N591">
            <v>0</v>
          </cell>
          <cell r="O591">
            <v>601.79999999999995</v>
          </cell>
          <cell r="P591">
            <v>2.0699999999999998</v>
          </cell>
          <cell r="Q591">
            <v>0</v>
          </cell>
        </row>
        <row r="592">
          <cell r="A592">
            <v>2030</v>
          </cell>
          <cell r="B592" t="str">
            <v>Jul</v>
          </cell>
          <cell r="C592" t="str">
            <v>WallaWalla</v>
          </cell>
          <cell r="D592">
            <v>294.39999999999998</v>
          </cell>
          <cell r="E592">
            <v>0</v>
          </cell>
          <cell r="F592">
            <v>-2.1</v>
          </cell>
          <cell r="G592">
            <v>38</v>
          </cell>
          <cell r="H592">
            <v>23.4</v>
          </cell>
          <cell r="I592">
            <v>8</v>
          </cell>
          <cell r="J592">
            <v>0</v>
          </cell>
          <cell r="K592">
            <v>53.8</v>
          </cell>
          <cell r="L592">
            <v>0</v>
          </cell>
          <cell r="M592">
            <v>262</v>
          </cell>
          <cell r="N592">
            <v>0</v>
          </cell>
          <cell r="O592">
            <v>14.6</v>
          </cell>
          <cell r="P592">
            <v>56.1</v>
          </cell>
          <cell r="Q592">
            <v>2.2999999999999998</v>
          </cell>
        </row>
        <row r="593">
          <cell r="A593">
            <v>2030</v>
          </cell>
          <cell r="B593" t="str">
            <v>Jul</v>
          </cell>
          <cell r="C593" t="str">
            <v>Path C North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 t="str">
            <v>Div0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2030</v>
          </cell>
          <cell r="B594" t="str">
            <v>Jul</v>
          </cell>
          <cell r="C594" t="str">
            <v>Path C South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 t="str">
            <v>Div0</v>
          </cell>
          <cell r="J594">
            <v>0</v>
          </cell>
          <cell r="K594">
            <v>0</v>
          </cell>
          <cell r="L594">
            <v>0</v>
          </cell>
          <cell r="M594">
            <v>345.9</v>
          </cell>
          <cell r="N594">
            <v>345.9</v>
          </cell>
          <cell r="O594">
            <v>0</v>
          </cell>
          <cell r="P594">
            <v>0</v>
          </cell>
          <cell r="Q594">
            <v>0</v>
          </cell>
        </row>
        <row r="595">
          <cell r="A595">
            <v>2030</v>
          </cell>
          <cell r="B595" t="str">
            <v>Jul</v>
          </cell>
          <cell r="C595" t="str">
            <v>APS Transmission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 t="str">
            <v>Div0</v>
          </cell>
          <cell r="J595">
            <v>0</v>
          </cell>
          <cell r="K595">
            <v>0</v>
          </cell>
          <cell r="L595">
            <v>0</v>
          </cell>
          <cell r="M595">
            <v>350</v>
          </cell>
          <cell r="N595">
            <v>350</v>
          </cell>
          <cell r="O595">
            <v>0</v>
          </cell>
          <cell r="P595">
            <v>0</v>
          </cell>
          <cell r="Q595">
            <v>0</v>
          </cell>
        </row>
        <row r="596">
          <cell r="A596">
            <v>2030</v>
          </cell>
          <cell r="B596" t="str">
            <v>Jul</v>
          </cell>
          <cell r="C596" t="str">
            <v>Bridger East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 t="str">
            <v>Div0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>
            <v>2030</v>
          </cell>
          <cell r="B597" t="str">
            <v>Jul</v>
          </cell>
          <cell r="C597" t="str">
            <v>RedButte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 t="str">
            <v>Div0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A598">
            <v>2030</v>
          </cell>
          <cell r="B598" t="str">
            <v>Jul</v>
          </cell>
          <cell r="C598" t="str">
            <v>WyomingNE</v>
          </cell>
          <cell r="D598">
            <v>618</v>
          </cell>
          <cell r="E598">
            <v>0</v>
          </cell>
          <cell r="F598">
            <v>0</v>
          </cell>
          <cell r="G598">
            <v>80.3</v>
          </cell>
          <cell r="H598">
            <v>-225.8</v>
          </cell>
          <cell r="I598">
            <v>-36.5</v>
          </cell>
          <cell r="J598">
            <v>265.10000000000002</v>
          </cell>
          <cell r="K598">
            <v>127.1</v>
          </cell>
          <cell r="L598">
            <v>0</v>
          </cell>
          <cell r="M598">
            <v>0</v>
          </cell>
          <cell r="N598">
            <v>0</v>
          </cell>
          <cell r="O598">
            <v>306.10000000000002</v>
          </cell>
          <cell r="P598">
            <v>127.10000000000001</v>
          </cell>
          <cell r="Q598">
            <v>0</v>
          </cell>
        </row>
        <row r="599">
          <cell r="A599">
            <v>2030</v>
          </cell>
          <cell r="B599" t="str">
            <v>Jul</v>
          </cell>
          <cell r="C599" t="str">
            <v>WyomingSW</v>
          </cell>
          <cell r="D599">
            <v>543.9</v>
          </cell>
          <cell r="E599">
            <v>0</v>
          </cell>
          <cell r="F599">
            <v>-3.6</v>
          </cell>
          <cell r="G599">
            <v>70.2</v>
          </cell>
          <cell r="H599">
            <v>-137.69999999999999</v>
          </cell>
          <cell r="I599">
            <v>-25.5</v>
          </cell>
          <cell r="J599">
            <v>0</v>
          </cell>
          <cell r="K599">
            <v>2.7</v>
          </cell>
          <cell r="L599">
            <v>0</v>
          </cell>
          <cell r="M599">
            <v>400</v>
          </cell>
          <cell r="N599">
            <v>0</v>
          </cell>
          <cell r="O599">
            <v>207.9</v>
          </cell>
          <cell r="P599">
            <v>2.69</v>
          </cell>
          <cell r="Q599">
            <v>0</v>
          </cell>
        </row>
        <row r="600">
          <cell r="A600">
            <v>2030</v>
          </cell>
          <cell r="B600" t="str">
            <v>Jul</v>
          </cell>
          <cell r="C600" t="str">
            <v>Aeolis_Wyoming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 t="str">
            <v>Div0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2030</v>
          </cell>
          <cell r="B601" t="str">
            <v>Jul</v>
          </cell>
          <cell r="C601" t="str">
            <v>Chehalis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 t="str">
            <v>Div0</v>
          </cell>
          <cell r="J601">
            <v>464.7</v>
          </cell>
          <cell r="K601">
            <v>0</v>
          </cell>
          <cell r="L601">
            <v>0</v>
          </cell>
          <cell r="M601">
            <v>0</v>
          </cell>
          <cell r="N601">
            <v>464.7</v>
          </cell>
          <cell r="O601">
            <v>0</v>
          </cell>
          <cell r="P601">
            <v>0</v>
          </cell>
          <cell r="Q601">
            <v>0</v>
          </cell>
        </row>
        <row r="602">
          <cell r="A602">
            <v>2030</v>
          </cell>
          <cell r="B602" t="str">
            <v>Jul</v>
          </cell>
          <cell r="C602" t="str">
            <v>SOregonCal</v>
          </cell>
          <cell r="D602">
            <v>1701.6</v>
          </cell>
          <cell r="E602">
            <v>0</v>
          </cell>
          <cell r="F602">
            <v>-29.1</v>
          </cell>
          <cell r="G602">
            <v>217.4</v>
          </cell>
          <cell r="H602">
            <v>-765.3</v>
          </cell>
          <cell r="I602">
            <v>-45.8</v>
          </cell>
          <cell r="J602">
            <v>127.7</v>
          </cell>
          <cell r="K602">
            <v>54.9</v>
          </cell>
          <cell r="L602">
            <v>0</v>
          </cell>
          <cell r="M602">
            <v>724.6</v>
          </cell>
          <cell r="N602">
            <v>0</v>
          </cell>
          <cell r="O602">
            <v>982.7</v>
          </cell>
          <cell r="P602">
            <v>55.88000000000001</v>
          </cell>
          <cell r="Q602">
            <v>1</v>
          </cell>
        </row>
        <row r="603">
          <cell r="A603">
            <v>2030</v>
          </cell>
          <cell r="B603" t="str">
            <v>Jul</v>
          </cell>
          <cell r="C603" t="str">
            <v>PortlandNC</v>
          </cell>
          <cell r="D603">
            <v>533.1</v>
          </cell>
          <cell r="E603">
            <v>0</v>
          </cell>
          <cell r="F603">
            <v>0</v>
          </cell>
          <cell r="G603">
            <v>69.3</v>
          </cell>
          <cell r="H603">
            <v>-28.9</v>
          </cell>
          <cell r="I603">
            <v>-5.4</v>
          </cell>
          <cell r="J603">
            <v>470.5</v>
          </cell>
          <cell r="K603">
            <v>-66.2</v>
          </cell>
          <cell r="L603">
            <v>0</v>
          </cell>
          <cell r="M603">
            <v>100</v>
          </cell>
          <cell r="N603">
            <v>0</v>
          </cell>
          <cell r="O603">
            <v>98.2</v>
          </cell>
          <cell r="P603">
            <v>11.780000000000001</v>
          </cell>
          <cell r="Q603">
            <v>78</v>
          </cell>
        </row>
        <row r="604">
          <cell r="A604">
            <v>2030</v>
          </cell>
          <cell r="B604" t="str">
            <v>Jul</v>
          </cell>
          <cell r="C604" t="str">
            <v>WillamValcc</v>
          </cell>
          <cell r="D604">
            <v>475.4</v>
          </cell>
          <cell r="E604">
            <v>0</v>
          </cell>
          <cell r="F604">
            <v>0</v>
          </cell>
          <cell r="G604">
            <v>61.8</v>
          </cell>
          <cell r="H604">
            <v>-403.9</v>
          </cell>
          <cell r="I604">
            <v>-85</v>
          </cell>
          <cell r="J604">
            <v>0</v>
          </cell>
          <cell r="K604">
            <v>0</v>
          </cell>
          <cell r="L604">
            <v>0</v>
          </cell>
          <cell r="M604">
            <v>71.5</v>
          </cell>
          <cell r="N604">
            <v>0</v>
          </cell>
          <cell r="O604">
            <v>465.8</v>
          </cell>
          <cell r="P604">
            <v>0</v>
          </cell>
          <cell r="Q604">
            <v>0</v>
          </cell>
        </row>
        <row r="605">
          <cell r="A605">
            <v>2030</v>
          </cell>
          <cell r="B605" t="str">
            <v>Jul</v>
          </cell>
          <cell r="C605" t="str">
            <v>Bethel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 t="str">
            <v>Div0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2030</v>
          </cell>
          <cell r="B606" t="str">
            <v>Jul</v>
          </cell>
          <cell r="C606" t="str">
            <v>Nevada - Oregon Border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 t="str">
            <v>Div0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2030</v>
          </cell>
          <cell r="B607" t="str">
            <v>Jul</v>
          </cell>
          <cell r="C607" t="str">
            <v>Bridger Constraint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 t="str">
            <v>Div0</v>
          </cell>
          <cell r="J607">
            <v>1401.1</v>
          </cell>
          <cell r="K607">
            <v>0</v>
          </cell>
          <cell r="L607">
            <v>0</v>
          </cell>
          <cell r="M607">
            <v>0</v>
          </cell>
          <cell r="N607">
            <v>1401.1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2030</v>
          </cell>
          <cell r="B608" t="str">
            <v>Jul</v>
          </cell>
          <cell r="C608" t="str">
            <v>Hemingway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 t="str">
            <v>Div0</v>
          </cell>
          <cell r="J608">
            <v>0</v>
          </cell>
          <cell r="K608">
            <v>0</v>
          </cell>
          <cell r="L608">
            <v>0</v>
          </cell>
          <cell r="M608">
            <v>370</v>
          </cell>
          <cell r="N608">
            <v>370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>
            <v>2030</v>
          </cell>
          <cell r="B609" t="str">
            <v>Jul</v>
          </cell>
          <cell r="C609" t="str">
            <v>Midpoint Meridian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 t="str">
            <v>Div0</v>
          </cell>
          <cell r="J609">
            <v>0</v>
          </cell>
          <cell r="K609">
            <v>0</v>
          </cell>
          <cell r="L609">
            <v>0</v>
          </cell>
          <cell r="M609">
            <v>35</v>
          </cell>
          <cell r="N609">
            <v>35</v>
          </cell>
          <cell r="O609">
            <v>0</v>
          </cell>
          <cell r="P609">
            <v>0</v>
          </cell>
          <cell r="Q609">
            <v>0</v>
          </cell>
        </row>
        <row r="610">
          <cell r="A610">
            <v>2030</v>
          </cell>
          <cell r="B610" t="str">
            <v>Jul</v>
          </cell>
          <cell r="C610" t="str">
            <v>Craig Trans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 t="str">
            <v>Div0</v>
          </cell>
          <cell r="J610">
            <v>0</v>
          </cell>
          <cell r="K610">
            <v>0</v>
          </cell>
          <cell r="L610">
            <v>0</v>
          </cell>
          <cell r="M610">
            <v>67</v>
          </cell>
          <cell r="N610">
            <v>67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2031</v>
          </cell>
          <cell r="B611" t="str">
            <v>Jul</v>
          </cell>
          <cell r="C611" t="str">
            <v>Arizona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 t="str">
            <v>Div0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A612">
            <v>2031</v>
          </cell>
          <cell r="B612" t="str">
            <v>Jul</v>
          </cell>
          <cell r="C612" t="str">
            <v>COB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 t="str">
            <v>Div0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A613">
            <v>2031</v>
          </cell>
          <cell r="B613" t="str">
            <v>Jul</v>
          </cell>
          <cell r="C613" t="str">
            <v>Goshen</v>
          </cell>
          <cell r="D613">
            <v>461.2</v>
          </cell>
          <cell r="E613">
            <v>0</v>
          </cell>
          <cell r="F613">
            <v>-1.8</v>
          </cell>
          <cell r="G613">
            <v>59.7</v>
          </cell>
          <cell r="H613">
            <v>59.7</v>
          </cell>
          <cell r="I613">
            <v>13</v>
          </cell>
          <cell r="J613">
            <v>0</v>
          </cell>
          <cell r="K613">
            <v>29.1</v>
          </cell>
          <cell r="L613">
            <v>180.2</v>
          </cell>
          <cell r="M613">
            <v>309.8</v>
          </cell>
          <cell r="N613">
            <v>0</v>
          </cell>
          <cell r="O613">
            <v>0</v>
          </cell>
          <cell r="P613">
            <v>35.14</v>
          </cell>
          <cell r="Q613">
            <v>6</v>
          </cell>
        </row>
        <row r="614">
          <cell r="A614">
            <v>2031</v>
          </cell>
          <cell r="B614" t="str">
            <v>Jul</v>
          </cell>
          <cell r="C614" t="str">
            <v>Brady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 t="str">
            <v>Div0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>
            <v>2031</v>
          </cell>
          <cell r="B615" t="str">
            <v>Jul</v>
          </cell>
          <cell r="C615" t="str">
            <v>Bridger West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 t="str">
            <v>Div0</v>
          </cell>
          <cell r="J615">
            <v>0</v>
          </cell>
          <cell r="K615">
            <v>0</v>
          </cell>
          <cell r="L615">
            <v>0</v>
          </cell>
          <cell r="M615">
            <v>1031</v>
          </cell>
          <cell r="N615">
            <v>1031</v>
          </cell>
          <cell r="O615">
            <v>0</v>
          </cell>
          <cell r="P615">
            <v>0</v>
          </cell>
          <cell r="Q615">
            <v>0</v>
          </cell>
        </row>
        <row r="616">
          <cell r="A616">
            <v>2031</v>
          </cell>
          <cell r="B616" t="str">
            <v>Jul</v>
          </cell>
          <cell r="C616" t="str">
            <v>Borah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 t="str">
            <v>Div0</v>
          </cell>
          <cell r="J616">
            <v>0</v>
          </cell>
          <cell r="K616">
            <v>0</v>
          </cell>
          <cell r="L616">
            <v>0</v>
          </cell>
          <cell r="M616">
            <v>630.9</v>
          </cell>
          <cell r="N616">
            <v>630.9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2031</v>
          </cell>
          <cell r="B617" t="str">
            <v>Jul</v>
          </cell>
          <cell r="C617" t="str">
            <v>Mid Columbia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 t="str">
            <v>Div0</v>
          </cell>
          <cell r="J617">
            <v>22</v>
          </cell>
          <cell r="K617">
            <v>49.5</v>
          </cell>
          <cell r="L617">
            <v>0</v>
          </cell>
          <cell r="M617">
            <v>0</v>
          </cell>
          <cell r="N617">
            <v>71.5</v>
          </cell>
          <cell r="O617">
            <v>0</v>
          </cell>
          <cell r="P617">
            <v>49.47</v>
          </cell>
          <cell r="Q617">
            <v>0</v>
          </cell>
        </row>
        <row r="618">
          <cell r="A618">
            <v>2031</v>
          </cell>
          <cell r="B618" t="str">
            <v>Jul</v>
          </cell>
          <cell r="C618" t="str">
            <v>Mona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 t="str">
            <v>Div0</v>
          </cell>
          <cell r="J618">
            <v>0</v>
          </cell>
          <cell r="K618">
            <v>0</v>
          </cell>
          <cell r="L618">
            <v>0</v>
          </cell>
          <cell r="M618">
            <v>29</v>
          </cell>
          <cell r="N618">
            <v>29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2031</v>
          </cell>
          <cell r="B619" t="str">
            <v>Jul</v>
          </cell>
          <cell r="C619" t="str">
            <v>Palo Verde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 t="str">
            <v>Div0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2031</v>
          </cell>
          <cell r="B620" t="str">
            <v>Jul</v>
          </cell>
          <cell r="C620" t="str">
            <v>Utah North</v>
          </cell>
          <cell r="D620">
            <v>5622.8</v>
          </cell>
          <cell r="E620">
            <v>0</v>
          </cell>
          <cell r="F620">
            <v>-67.599999999999994</v>
          </cell>
          <cell r="G620">
            <v>722.2</v>
          </cell>
          <cell r="H620">
            <v>-1158.0999999999999</v>
          </cell>
          <cell r="I620">
            <v>-20.8</v>
          </cell>
          <cell r="J620">
            <v>1940.2</v>
          </cell>
          <cell r="K620">
            <v>20.5</v>
          </cell>
          <cell r="L620">
            <v>143.1</v>
          </cell>
          <cell r="M620">
            <v>2293.3000000000002</v>
          </cell>
          <cell r="N620">
            <v>0</v>
          </cell>
          <cell r="O620">
            <v>1880.3</v>
          </cell>
          <cell r="P620">
            <v>20.45</v>
          </cell>
          <cell r="Q620">
            <v>0</v>
          </cell>
        </row>
        <row r="621">
          <cell r="A621">
            <v>2031</v>
          </cell>
          <cell r="B621" t="str">
            <v>Jul</v>
          </cell>
          <cell r="C621" t="str">
            <v>_4-Corners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Div0</v>
          </cell>
          <cell r="J621">
            <v>0</v>
          </cell>
          <cell r="K621">
            <v>0</v>
          </cell>
          <cell r="L621">
            <v>0</v>
          </cell>
          <cell r="M621">
            <v>386.9</v>
          </cell>
          <cell r="N621">
            <v>386.9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2031</v>
          </cell>
          <cell r="B622" t="str">
            <v>Jul</v>
          </cell>
          <cell r="C622" t="str">
            <v>Utah South</v>
          </cell>
          <cell r="D622">
            <v>860</v>
          </cell>
          <cell r="E622">
            <v>0</v>
          </cell>
          <cell r="F622">
            <v>0</v>
          </cell>
          <cell r="G622">
            <v>111.8</v>
          </cell>
          <cell r="H622">
            <v>111.8</v>
          </cell>
          <cell r="I622">
            <v>13</v>
          </cell>
          <cell r="J622">
            <v>2612.5</v>
          </cell>
          <cell r="K622">
            <v>168.7</v>
          </cell>
          <cell r="L622">
            <v>0</v>
          </cell>
          <cell r="M622">
            <v>482.9</v>
          </cell>
          <cell r="N622">
            <v>2292.3000000000002</v>
          </cell>
          <cell r="O622">
            <v>0</v>
          </cell>
          <cell r="P622">
            <v>200.68</v>
          </cell>
          <cell r="Q622">
            <v>32</v>
          </cell>
        </row>
        <row r="623">
          <cell r="A623">
            <v>2031</v>
          </cell>
          <cell r="B623" t="str">
            <v>Jul</v>
          </cell>
          <cell r="C623" t="str">
            <v>Cholla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 t="str">
            <v>Div0</v>
          </cell>
          <cell r="J623">
            <v>387</v>
          </cell>
          <cell r="K623">
            <v>0</v>
          </cell>
          <cell r="L623">
            <v>0</v>
          </cell>
          <cell r="M623">
            <v>0</v>
          </cell>
          <cell r="N623">
            <v>387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2031</v>
          </cell>
          <cell r="B624" t="str">
            <v>Jul</v>
          </cell>
          <cell r="C624" t="str">
            <v>Colorado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66.900000000000006</v>
          </cell>
          <cell r="I624" t="str">
            <v>Div0</v>
          </cell>
          <cell r="J624">
            <v>162.9</v>
          </cell>
          <cell r="K624">
            <v>0</v>
          </cell>
          <cell r="L624">
            <v>0</v>
          </cell>
          <cell r="M624">
            <v>0</v>
          </cell>
          <cell r="N624">
            <v>96</v>
          </cell>
          <cell r="O624">
            <v>0</v>
          </cell>
          <cell r="P624">
            <v>0</v>
          </cell>
          <cell r="Q624">
            <v>0</v>
          </cell>
        </row>
        <row r="625">
          <cell r="A625">
            <v>2031</v>
          </cell>
          <cell r="B625" t="str">
            <v>Jul</v>
          </cell>
          <cell r="C625" t="str">
            <v>BPA (Peaking/SIE)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 t="str">
            <v>Div0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>
            <v>2031</v>
          </cell>
          <cell r="B626" t="str">
            <v>Jul</v>
          </cell>
          <cell r="C626" t="str">
            <v>Mead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 t="str">
            <v>Div0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2031</v>
          </cell>
          <cell r="B627" t="str">
            <v>Jul</v>
          </cell>
          <cell r="C627" t="str">
            <v>Montana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 t="str">
            <v>Div0</v>
          </cell>
          <cell r="J627">
            <v>150.19999999999999</v>
          </cell>
          <cell r="K627">
            <v>0</v>
          </cell>
          <cell r="L627">
            <v>0</v>
          </cell>
          <cell r="M627">
            <v>0</v>
          </cell>
          <cell r="N627">
            <v>150.19999999999999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2031</v>
          </cell>
          <cell r="B628" t="str">
            <v>Jul</v>
          </cell>
          <cell r="C628" t="str">
            <v>Hermiston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 t="str">
            <v>Div0</v>
          </cell>
          <cell r="J628">
            <v>227</v>
          </cell>
          <cell r="K628">
            <v>0</v>
          </cell>
          <cell r="L628">
            <v>0</v>
          </cell>
          <cell r="M628">
            <v>0</v>
          </cell>
          <cell r="N628">
            <v>227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2031</v>
          </cell>
          <cell r="B629" t="str">
            <v>Jul</v>
          </cell>
          <cell r="C629" t="str">
            <v>Yakima</v>
          </cell>
          <cell r="D629">
            <v>616</v>
          </cell>
          <cell r="E629">
            <v>0</v>
          </cell>
          <cell r="F629">
            <v>-5.2</v>
          </cell>
          <cell r="G629">
            <v>79.400000000000006</v>
          </cell>
          <cell r="H629">
            <v>-457.2</v>
          </cell>
          <cell r="I629">
            <v>-74.900000000000006</v>
          </cell>
          <cell r="J629">
            <v>0</v>
          </cell>
          <cell r="K629">
            <v>2.1</v>
          </cell>
          <cell r="L629">
            <v>0</v>
          </cell>
          <cell r="M629">
            <v>151.5</v>
          </cell>
          <cell r="N629">
            <v>0</v>
          </cell>
          <cell r="O629">
            <v>536.6</v>
          </cell>
          <cell r="P629">
            <v>2.0699999999999998</v>
          </cell>
          <cell r="Q629">
            <v>0</v>
          </cell>
        </row>
        <row r="630">
          <cell r="A630">
            <v>2031</v>
          </cell>
          <cell r="B630" t="str">
            <v>Jul</v>
          </cell>
          <cell r="C630" t="str">
            <v>WallaWalla</v>
          </cell>
          <cell r="D630">
            <v>295.3</v>
          </cell>
          <cell r="E630">
            <v>0</v>
          </cell>
          <cell r="F630">
            <v>-2.1</v>
          </cell>
          <cell r="G630">
            <v>38.1</v>
          </cell>
          <cell r="H630">
            <v>22.5</v>
          </cell>
          <cell r="I630">
            <v>7.7</v>
          </cell>
          <cell r="J630">
            <v>0</v>
          </cell>
          <cell r="K630">
            <v>53.8</v>
          </cell>
          <cell r="L630">
            <v>0</v>
          </cell>
          <cell r="M630">
            <v>261.89999999999998</v>
          </cell>
          <cell r="N630">
            <v>0</v>
          </cell>
          <cell r="O630">
            <v>15.6</v>
          </cell>
          <cell r="P630">
            <v>56.1</v>
          </cell>
          <cell r="Q630">
            <v>2.2999999999999998</v>
          </cell>
        </row>
        <row r="631">
          <cell r="A631">
            <v>2031</v>
          </cell>
          <cell r="B631" t="str">
            <v>Jul</v>
          </cell>
          <cell r="C631" t="str">
            <v>Path C North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 t="str">
            <v>Div0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2031</v>
          </cell>
          <cell r="B632" t="str">
            <v>Jul</v>
          </cell>
          <cell r="C632" t="str">
            <v>Path C South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 t="str">
            <v>Div0</v>
          </cell>
          <cell r="J632">
            <v>0</v>
          </cell>
          <cell r="K632">
            <v>0</v>
          </cell>
          <cell r="L632">
            <v>0</v>
          </cell>
          <cell r="M632">
            <v>1.2</v>
          </cell>
          <cell r="N632">
            <v>1.2</v>
          </cell>
          <cell r="O632">
            <v>0</v>
          </cell>
          <cell r="P632">
            <v>0</v>
          </cell>
          <cell r="Q632">
            <v>0</v>
          </cell>
        </row>
        <row r="633">
          <cell r="A633">
            <v>2031</v>
          </cell>
          <cell r="B633" t="str">
            <v>Jul</v>
          </cell>
          <cell r="C633" t="str">
            <v>APS Transmission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 t="str">
            <v>Div0</v>
          </cell>
          <cell r="J633">
            <v>0</v>
          </cell>
          <cell r="K633">
            <v>0</v>
          </cell>
          <cell r="L633">
            <v>0</v>
          </cell>
          <cell r="M633">
            <v>350</v>
          </cell>
          <cell r="N633">
            <v>350</v>
          </cell>
          <cell r="O633">
            <v>0</v>
          </cell>
          <cell r="P633">
            <v>0</v>
          </cell>
          <cell r="Q633">
            <v>0</v>
          </cell>
        </row>
        <row r="634">
          <cell r="A634">
            <v>2031</v>
          </cell>
          <cell r="B634" t="str">
            <v>Jul</v>
          </cell>
          <cell r="C634" t="str">
            <v>Bridger East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 t="str">
            <v>Div0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>
            <v>2031</v>
          </cell>
          <cell r="B635" t="str">
            <v>Jul</v>
          </cell>
          <cell r="C635" t="str">
            <v>RedButte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 t="str">
            <v>Div0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>
            <v>2031</v>
          </cell>
          <cell r="B636" t="str">
            <v>Jul</v>
          </cell>
          <cell r="C636" t="str">
            <v>WyomingNE</v>
          </cell>
          <cell r="D636">
            <v>616.9</v>
          </cell>
          <cell r="E636">
            <v>0</v>
          </cell>
          <cell r="F636">
            <v>0</v>
          </cell>
          <cell r="G636">
            <v>80.2</v>
          </cell>
          <cell r="H636">
            <v>-253.8</v>
          </cell>
          <cell r="I636">
            <v>-41.1</v>
          </cell>
          <cell r="J636">
            <v>265.10000000000002</v>
          </cell>
          <cell r="K636">
            <v>98</v>
          </cell>
          <cell r="L636">
            <v>0</v>
          </cell>
          <cell r="M636">
            <v>0</v>
          </cell>
          <cell r="N636">
            <v>0</v>
          </cell>
          <cell r="O636">
            <v>334</v>
          </cell>
          <cell r="P636">
            <v>97.990000000000009</v>
          </cell>
          <cell r="Q636">
            <v>0</v>
          </cell>
        </row>
        <row r="637">
          <cell r="A637">
            <v>2031</v>
          </cell>
          <cell r="B637" t="str">
            <v>Jul</v>
          </cell>
          <cell r="C637" t="str">
            <v>WyomingSW</v>
          </cell>
          <cell r="D637">
            <v>541.70000000000005</v>
          </cell>
          <cell r="E637">
            <v>0</v>
          </cell>
          <cell r="F637">
            <v>-3.6</v>
          </cell>
          <cell r="G637">
            <v>70</v>
          </cell>
          <cell r="H637">
            <v>-135.4</v>
          </cell>
          <cell r="I637">
            <v>-25.2</v>
          </cell>
          <cell r="J637">
            <v>0</v>
          </cell>
          <cell r="K637">
            <v>2.7</v>
          </cell>
          <cell r="L637">
            <v>0</v>
          </cell>
          <cell r="M637">
            <v>400</v>
          </cell>
          <cell r="N637">
            <v>0</v>
          </cell>
          <cell r="O637">
            <v>205.4</v>
          </cell>
          <cell r="P637">
            <v>2.69</v>
          </cell>
          <cell r="Q637">
            <v>0</v>
          </cell>
        </row>
        <row r="638">
          <cell r="A638">
            <v>2031</v>
          </cell>
          <cell r="B638" t="str">
            <v>Jul</v>
          </cell>
          <cell r="C638" t="str">
            <v>Aeolis_Wyoming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 t="str">
            <v>Div0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>
            <v>2031</v>
          </cell>
          <cell r="B639" t="str">
            <v>Jul</v>
          </cell>
          <cell r="C639" t="str">
            <v>Chehalis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 t="str">
            <v>Div0</v>
          </cell>
          <cell r="J639">
            <v>464.7</v>
          </cell>
          <cell r="K639">
            <v>0</v>
          </cell>
          <cell r="L639">
            <v>0</v>
          </cell>
          <cell r="M639">
            <v>0</v>
          </cell>
          <cell r="N639">
            <v>464.7</v>
          </cell>
          <cell r="O639">
            <v>0</v>
          </cell>
          <cell r="P639">
            <v>0</v>
          </cell>
          <cell r="Q639">
            <v>0</v>
          </cell>
        </row>
        <row r="640">
          <cell r="A640">
            <v>2031</v>
          </cell>
          <cell r="B640" t="str">
            <v>Jul</v>
          </cell>
          <cell r="C640" t="str">
            <v>SOregonCal</v>
          </cell>
          <cell r="D640">
            <v>1719.3</v>
          </cell>
          <cell r="E640">
            <v>0</v>
          </cell>
          <cell r="F640">
            <v>-29.1</v>
          </cell>
          <cell r="G640">
            <v>219.7</v>
          </cell>
          <cell r="H640">
            <v>-511</v>
          </cell>
          <cell r="I640">
            <v>-30.2</v>
          </cell>
          <cell r="J640">
            <v>158.9</v>
          </cell>
          <cell r="K640">
            <v>54.7</v>
          </cell>
          <cell r="L640">
            <v>0</v>
          </cell>
          <cell r="M640">
            <v>965.6</v>
          </cell>
          <cell r="N640">
            <v>0</v>
          </cell>
          <cell r="O640">
            <v>730.7</v>
          </cell>
          <cell r="P640">
            <v>55.75</v>
          </cell>
          <cell r="Q640">
            <v>1</v>
          </cell>
        </row>
        <row r="641">
          <cell r="A641">
            <v>2031</v>
          </cell>
          <cell r="B641" t="str">
            <v>Jul</v>
          </cell>
          <cell r="C641" t="str">
            <v>PortlandNC</v>
          </cell>
          <cell r="D641">
            <v>534.9</v>
          </cell>
          <cell r="E641">
            <v>0</v>
          </cell>
          <cell r="F641">
            <v>0</v>
          </cell>
          <cell r="G641">
            <v>69.5</v>
          </cell>
          <cell r="H641">
            <v>-34.9</v>
          </cell>
          <cell r="I641">
            <v>-6.5</v>
          </cell>
          <cell r="J641">
            <v>471.4</v>
          </cell>
          <cell r="K641">
            <v>-71.3</v>
          </cell>
          <cell r="L641">
            <v>0</v>
          </cell>
          <cell r="M641">
            <v>100</v>
          </cell>
          <cell r="N641">
            <v>0</v>
          </cell>
          <cell r="O641">
            <v>104.4</v>
          </cell>
          <cell r="P641">
            <v>6.66</v>
          </cell>
          <cell r="Q641">
            <v>77.989999999999995</v>
          </cell>
        </row>
        <row r="642">
          <cell r="A642">
            <v>2031</v>
          </cell>
          <cell r="B642" t="str">
            <v>Jul</v>
          </cell>
          <cell r="C642" t="str">
            <v>WillamValcc</v>
          </cell>
          <cell r="D642">
            <v>477.3</v>
          </cell>
          <cell r="E642">
            <v>0</v>
          </cell>
          <cell r="F642">
            <v>0</v>
          </cell>
          <cell r="G642">
            <v>62.1</v>
          </cell>
          <cell r="H642">
            <v>-353.3</v>
          </cell>
          <cell r="I642">
            <v>-74</v>
          </cell>
          <cell r="J642">
            <v>0</v>
          </cell>
          <cell r="K642">
            <v>0</v>
          </cell>
          <cell r="L642">
            <v>0</v>
          </cell>
          <cell r="M642">
            <v>124</v>
          </cell>
          <cell r="N642">
            <v>0</v>
          </cell>
          <cell r="O642">
            <v>415.4</v>
          </cell>
          <cell r="P642">
            <v>0</v>
          </cell>
          <cell r="Q642">
            <v>0</v>
          </cell>
        </row>
        <row r="643">
          <cell r="A643">
            <v>2031</v>
          </cell>
          <cell r="B643" t="str">
            <v>Jul</v>
          </cell>
          <cell r="C643" t="str">
            <v>Bethel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 t="str">
            <v>Div0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>
            <v>2031</v>
          </cell>
          <cell r="B644" t="str">
            <v>Jul</v>
          </cell>
          <cell r="C644" t="str">
            <v>Nevada - Oregon Border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 t="str">
            <v>Div0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>
            <v>2031</v>
          </cell>
          <cell r="B645" t="str">
            <v>Jul</v>
          </cell>
          <cell r="C645" t="str">
            <v>Bridger Constraint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 t="str">
            <v>Div0</v>
          </cell>
          <cell r="J645">
            <v>1401.1</v>
          </cell>
          <cell r="K645">
            <v>0</v>
          </cell>
          <cell r="L645">
            <v>0</v>
          </cell>
          <cell r="M645">
            <v>0</v>
          </cell>
          <cell r="N645">
            <v>1401.1</v>
          </cell>
          <cell r="O645">
            <v>0</v>
          </cell>
          <cell r="P645">
            <v>0</v>
          </cell>
          <cell r="Q645">
            <v>0</v>
          </cell>
        </row>
        <row r="646">
          <cell r="A646">
            <v>2031</v>
          </cell>
          <cell r="B646" t="str">
            <v>Jul</v>
          </cell>
          <cell r="C646" t="str">
            <v>Hemingway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 t="str">
            <v>Div0</v>
          </cell>
          <cell r="J646">
            <v>0</v>
          </cell>
          <cell r="K646">
            <v>0</v>
          </cell>
          <cell r="L646">
            <v>0</v>
          </cell>
          <cell r="M646">
            <v>370</v>
          </cell>
          <cell r="N646">
            <v>370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>
            <v>2031</v>
          </cell>
          <cell r="B647" t="str">
            <v>Jul</v>
          </cell>
          <cell r="C647" t="str">
            <v>Midpoint Meridian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 t="str">
            <v>Div0</v>
          </cell>
          <cell r="J647">
            <v>0</v>
          </cell>
          <cell r="K647">
            <v>0</v>
          </cell>
          <cell r="L647">
            <v>0</v>
          </cell>
          <cell r="M647">
            <v>400</v>
          </cell>
          <cell r="N647">
            <v>400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>
            <v>2031</v>
          </cell>
          <cell r="B648" t="str">
            <v>Jul</v>
          </cell>
          <cell r="C648" t="str">
            <v>Craig Trans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 t="str">
            <v>Div0</v>
          </cell>
          <cell r="J648">
            <v>0</v>
          </cell>
          <cell r="K648">
            <v>0</v>
          </cell>
          <cell r="L648">
            <v>0</v>
          </cell>
          <cell r="M648">
            <v>67</v>
          </cell>
          <cell r="N648">
            <v>67</v>
          </cell>
          <cell r="O648">
            <v>0</v>
          </cell>
          <cell r="P648">
            <v>0</v>
          </cell>
          <cell r="Q648">
            <v>0</v>
          </cell>
        </row>
        <row r="649">
          <cell r="A649">
            <v>2032</v>
          </cell>
          <cell r="B649" t="str">
            <v>Jul</v>
          </cell>
          <cell r="C649" t="str">
            <v>Arizona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 t="str">
            <v>Div0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>
            <v>2032</v>
          </cell>
          <cell r="B650" t="str">
            <v>Jul</v>
          </cell>
          <cell r="C650" t="str">
            <v>COB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 t="str">
            <v>Div0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A651">
            <v>2032</v>
          </cell>
          <cell r="B651" t="str">
            <v>Jul</v>
          </cell>
          <cell r="C651" t="str">
            <v>Goshen</v>
          </cell>
          <cell r="D651">
            <v>502.8</v>
          </cell>
          <cell r="E651">
            <v>0</v>
          </cell>
          <cell r="F651">
            <v>-1.8</v>
          </cell>
          <cell r="G651">
            <v>65.099999999999994</v>
          </cell>
          <cell r="H651">
            <v>65.099999999999994</v>
          </cell>
          <cell r="I651">
            <v>13</v>
          </cell>
          <cell r="J651">
            <v>0</v>
          </cell>
          <cell r="K651">
            <v>22.6</v>
          </cell>
          <cell r="L651">
            <v>180.2</v>
          </cell>
          <cell r="M651">
            <v>363.4</v>
          </cell>
          <cell r="N651">
            <v>0</v>
          </cell>
          <cell r="O651">
            <v>0</v>
          </cell>
          <cell r="P651">
            <v>28.6</v>
          </cell>
          <cell r="Q651">
            <v>6</v>
          </cell>
        </row>
        <row r="652">
          <cell r="A652">
            <v>2032</v>
          </cell>
          <cell r="B652" t="str">
            <v>Jul</v>
          </cell>
          <cell r="C652" t="str">
            <v>Brady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 t="str">
            <v>Div0</v>
          </cell>
          <cell r="J652">
            <v>0</v>
          </cell>
          <cell r="K652">
            <v>0</v>
          </cell>
          <cell r="L652">
            <v>0</v>
          </cell>
          <cell r="M652">
            <v>33.299999999999997</v>
          </cell>
          <cell r="N652">
            <v>33.299999999999997</v>
          </cell>
          <cell r="O652">
            <v>0</v>
          </cell>
          <cell r="P652">
            <v>0</v>
          </cell>
          <cell r="Q652">
            <v>0</v>
          </cell>
        </row>
        <row r="653">
          <cell r="A653">
            <v>2032</v>
          </cell>
          <cell r="B653" t="str">
            <v>Jul</v>
          </cell>
          <cell r="C653" t="str">
            <v>Bridger West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 t="str">
            <v>Div0</v>
          </cell>
          <cell r="J653">
            <v>0</v>
          </cell>
          <cell r="K653">
            <v>0</v>
          </cell>
          <cell r="L653">
            <v>0</v>
          </cell>
          <cell r="M653">
            <v>1031</v>
          </cell>
          <cell r="N653">
            <v>1031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2032</v>
          </cell>
          <cell r="B654" t="str">
            <v>Jul</v>
          </cell>
          <cell r="C654" t="str">
            <v>Borah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 t="str">
            <v>Div0</v>
          </cell>
          <cell r="J654">
            <v>0</v>
          </cell>
          <cell r="K654">
            <v>0</v>
          </cell>
          <cell r="L654">
            <v>0</v>
          </cell>
          <cell r="M654">
            <v>630.9</v>
          </cell>
          <cell r="N654">
            <v>630.9</v>
          </cell>
          <cell r="O654">
            <v>0</v>
          </cell>
          <cell r="P654">
            <v>0</v>
          </cell>
          <cell r="Q654">
            <v>0</v>
          </cell>
        </row>
        <row r="655">
          <cell r="A655">
            <v>2032</v>
          </cell>
          <cell r="B655" t="str">
            <v>Jul</v>
          </cell>
          <cell r="C655" t="str">
            <v>Mid Columbia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 t="str">
            <v>Div0</v>
          </cell>
          <cell r="J655">
            <v>22</v>
          </cell>
          <cell r="K655">
            <v>49.5</v>
          </cell>
          <cell r="L655">
            <v>0</v>
          </cell>
          <cell r="M655">
            <v>0</v>
          </cell>
          <cell r="N655">
            <v>71.5</v>
          </cell>
          <cell r="O655">
            <v>0</v>
          </cell>
          <cell r="P655">
            <v>49.47</v>
          </cell>
          <cell r="Q655">
            <v>0</v>
          </cell>
        </row>
        <row r="656">
          <cell r="A656">
            <v>2032</v>
          </cell>
          <cell r="B656" t="str">
            <v>Jul</v>
          </cell>
          <cell r="C656" t="str">
            <v>Mona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 t="str">
            <v>Div0</v>
          </cell>
          <cell r="J656">
            <v>0</v>
          </cell>
          <cell r="K656">
            <v>0</v>
          </cell>
          <cell r="L656">
            <v>0</v>
          </cell>
          <cell r="M656">
            <v>29</v>
          </cell>
          <cell r="N656">
            <v>29</v>
          </cell>
          <cell r="O656">
            <v>0</v>
          </cell>
          <cell r="P656">
            <v>0</v>
          </cell>
          <cell r="Q656">
            <v>0</v>
          </cell>
        </row>
        <row r="657">
          <cell r="A657">
            <v>2032</v>
          </cell>
          <cell r="B657" t="str">
            <v>Jul</v>
          </cell>
          <cell r="C657" t="str">
            <v>Palo Verde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 t="str">
            <v>Div0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A658">
            <v>2032</v>
          </cell>
          <cell r="B658" t="str">
            <v>Jul</v>
          </cell>
          <cell r="C658" t="str">
            <v>Utah North</v>
          </cell>
          <cell r="D658">
            <v>5774</v>
          </cell>
          <cell r="E658">
            <v>0</v>
          </cell>
          <cell r="F658">
            <v>-67.599999999999994</v>
          </cell>
          <cell r="G658">
            <v>741.8</v>
          </cell>
          <cell r="H658">
            <v>-1336.1</v>
          </cell>
          <cell r="I658">
            <v>-23.4</v>
          </cell>
          <cell r="J658">
            <v>1940.2</v>
          </cell>
          <cell r="K658">
            <v>20.5</v>
          </cell>
          <cell r="L658">
            <v>143.1</v>
          </cell>
          <cell r="M658">
            <v>2266.6</v>
          </cell>
          <cell r="N658">
            <v>0</v>
          </cell>
          <cell r="O658">
            <v>2077.9</v>
          </cell>
          <cell r="P658">
            <v>20.45</v>
          </cell>
          <cell r="Q658">
            <v>0</v>
          </cell>
        </row>
        <row r="659">
          <cell r="A659">
            <v>2032</v>
          </cell>
          <cell r="B659" t="str">
            <v>Jul</v>
          </cell>
          <cell r="C659" t="str">
            <v>_4-Corners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 t="str">
            <v>Div0</v>
          </cell>
          <cell r="J659">
            <v>0</v>
          </cell>
          <cell r="K659">
            <v>0</v>
          </cell>
          <cell r="L659">
            <v>0</v>
          </cell>
          <cell r="M659">
            <v>386.9</v>
          </cell>
          <cell r="N659">
            <v>386.9</v>
          </cell>
          <cell r="O659">
            <v>0</v>
          </cell>
          <cell r="P659">
            <v>0</v>
          </cell>
          <cell r="Q659">
            <v>0</v>
          </cell>
        </row>
        <row r="660">
          <cell r="A660">
            <v>2032</v>
          </cell>
          <cell r="B660" t="str">
            <v>Jul</v>
          </cell>
          <cell r="C660" t="str">
            <v>Utah South</v>
          </cell>
          <cell r="D660">
            <v>881.7</v>
          </cell>
          <cell r="E660">
            <v>0</v>
          </cell>
          <cell r="F660">
            <v>0</v>
          </cell>
          <cell r="G660">
            <v>114.6</v>
          </cell>
          <cell r="H660">
            <v>114.6</v>
          </cell>
          <cell r="I660">
            <v>13</v>
          </cell>
          <cell r="J660">
            <v>2612.5</v>
          </cell>
          <cell r="K660">
            <v>167.7</v>
          </cell>
          <cell r="L660">
            <v>0</v>
          </cell>
          <cell r="M660">
            <v>482.9</v>
          </cell>
          <cell r="N660">
            <v>2266.8000000000002</v>
          </cell>
          <cell r="O660">
            <v>0</v>
          </cell>
          <cell r="P660">
            <v>199.69</v>
          </cell>
          <cell r="Q660">
            <v>32</v>
          </cell>
        </row>
        <row r="661">
          <cell r="A661">
            <v>2032</v>
          </cell>
          <cell r="B661" t="str">
            <v>Jul</v>
          </cell>
          <cell r="C661" t="str">
            <v>Cholla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 t="str">
            <v>Div0</v>
          </cell>
          <cell r="J661">
            <v>387</v>
          </cell>
          <cell r="K661">
            <v>0</v>
          </cell>
          <cell r="L661">
            <v>0</v>
          </cell>
          <cell r="M661">
            <v>0</v>
          </cell>
          <cell r="N661">
            <v>387</v>
          </cell>
          <cell r="O661">
            <v>0</v>
          </cell>
          <cell r="P661">
            <v>0</v>
          </cell>
          <cell r="Q661">
            <v>0</v>
          </cell>
        </row>
        <row r="662">
          <cell r="A662">
            <v>2032</v>
          </cell>
          <cell r="B662" t="str">
            <v>Jul</v>
          </cell>
          <cell r="C662" t="str">
            <v>Colorado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66.900000000000006</v>
          </cell>
          <cell r="I662" t="str">
            <v>Div0</v>
          </cell>
          <cell r="J662">
            <v>162.9</v>
          </cell>
          <cell r="K662">
            <v>0</v>
          </cell>
          <cell r="L662">
            <v>0</v>
          </cell>
          <cell r="M662">
            <v>0</v>
          </cell>
          <cell r="N662">
            <v>96</v>
          </cell>
          <cell r="O662">
            <v>0</v>
          </cell>
          <cell r="P662">
            <v>0</v>
          </cell>
          <cell r="Q662">
            <v>0</v>
          </cell>
        </row>
        <row r="663">
          <cell r="A663">
            <v>2032</v>
          </cell>
          <cell r="B663" t="str">
            <v>Jul</v>
          </cell>
          <cell r="C663" t="str">
            <v>BPA (Peaking/SIE)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 t="str">
            <v>Div0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2032</v>
          </cell>
          <cell r="B664" t="str">
            <v>Jul</v>
          </cell>
          <cell r="C664" t="str">
            <v>Mead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 t="str">
            <v>Div0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A665">
            <v>2032</v>
          </cell>
          <cell r="B665" t="str">
            <v>Jul</v>
          </cell>
          <cell r="C665" t="str">
            <v>Montana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 t="str">
            <v>Div0</v>
          </cell>
          <cell r="J665">
            <v>150.19999999999999</v>
          </cell>
          <cell r="K665">
            <v>0</v>
          </cell>
          <cell r="L665">
            <v>0</v>
          </cell>
          <cell r="M665">
            <v>0</v>
          </cell>
          <cell r="N665">
            <v>150.19999999999999</v>
          </cell>
          <cell r="O665">
            <v>0</v>
          </cell>
          <cell r="P665">
            <v>0</v>
          </cell>
          <cell r="Q665">
            <v>0</v>
          </cell>
        </row>
        <row r="666">
          <cell r="A666">
            <v>2032</v>
          </cell>
          <cell r="B666" t="str">
            <v>Jul</v>
          </cell>
          <cell r="C666" t="str">
            <v>Hermiston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 t="str">
            <v>Div0</v>
          </cell>
          <cell r="J666">
            <v>227</v>
          </cell>
          <cell r="K666">
            <v>0</v>
          </cell>
          <cell r="L666">
            <v>0</v>
          </cell>
          <cell r="M666">
            <v>0</v>
          </cell>
          <cell r="N666">
            <v>227</v>
          </cell>
          <cell r="O666">
            <v>0</v>
          </cell>
          <cell r="P666">
            <v>0</v>
          </cell>
          <cell r="Q666">
            <v>0</v>
          </cell>
        </row>
        <row r="667">
          <cell r="A667">
            <v>2032</v>
          </cell>
          <cell r="B667" t="str">
            <v>Jul</v>
          </cell>
          <cell r="C667" t="str">
            <v>Yakima</v>
          </cell>
          <cell r="D667">
            <v>617.5</v>
          </cell>
          <cell r="E667">
            <v>0</v>
          </cell>
          <cell r="F667">
            <v>-5.2</v>
          </cell>
          <cell r="G667">
            <v>79.599999999999994</v>
          </cell>
          <cell r="H667">
            <v>-530.20000000000005</v>
          </cell>
          <cell r="I667">
            <v>-86.6</v>
          </cell>
          <cell r="J667">
            <v>0</v>
          </cell>
          <cell r="K667">
            <v>2.1</v>
          </cell>
          <cell r="L667">
            <v>0</v>
          </cell>
          <cell r="M667">
            <v>80</v>
          </cell>
          <cell r="N667">
            <v>0</v>
          </cell>
          <cell r="O667">
            <v>609.79999999999995</v>
          </cell>
          <cell r="P667">
            <v>2.0699999999999998</v>
          </cell>
          <cell r="Q667">
            <v>0</v>
          </cell>
        </row>
        <row r="668">
          <cell r="A668">
            <v>2032</v>
          </cell>
          <cell r="B668" t="str">
            <v>Jul</v>
          </cell>
          <cell r="C668" t="str">
            <v>WallaWalla</v>
          </cell>
          <cell r="D668">
            <v>293.89999999999998</v>
          </cell>
          <cell r="E668">
            <v>0</v>
          </cell>
          <cell r="F668">
            <v>-2.1</v>
          </cell>
          <cell r="G668">
            <v>37.9</v>
          </cell>
          <cell r="H668">
            <v>-11</v>
          </cell>
          <cell r="I668">
            <v>-3.8</v>
          </cell>
          <cell r="J668">
            <v>0</v>
          </cell>
          <cell r="K668">
            <v>53.8</v>
          </cell>
          <cell r="L668">
            <v>0</v>
          </cell>
          <cell r="M668">
            <v>227</v>
          </cell>
          <cell r="N668">
            <v>0</v>
          </cell>
          <cell r="O668">
            <v>49</v>
          </cell>
          <cell r="P668">
            <v>56.1</v>
          </cell>
          <cell r="Q668">
            <v>2.2999999999999998</v>
          </cell>
        </row>
        <row r="669">
          <cell r="A669">
            <v>2032</v>
          </cell>
          <cell r="B669" t="str">
            <v>Jul</v>
          </cell>
          <cell r="C669" t="str">
            <v>Path C North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 t="str">
            <v>Div0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A670">
            <v>2032</v>
          </cell>
          <cell r="B670" t="str">
            <v>Jul</v>
          </cell>
          <cell r="C670" t="str">
            <v>Path C South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 t="str">
            <v>Div0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A671">
            <v>2032</v>
          </cell>
          <cell r="B671" t="str">
            <v>Jul</v>
          </cell>
          <cell r="C671" t="str">
            <v>APS Transmission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 t="str">
            <v>Div0</v>
          </cell>
          <cell r="J671">
            <v>0</v>
          </cell>
          <cell r="K671">
            <v>0</v>
          </cell>
          <cell r="L671">
            <v>0</v>
          </cell>
          <cell r="M671">
            <v>350</v>
          </cell>
          <cell r="N671">
            <v>350</v>
          </cell>
          <cell r="O671">
            <v>0</v>
          </cell>
          <cell r="P671">
            <v>0</v>
          </cell>
          <cell r="Q671">
            <v>0</v>
          </cell>
        </row>
        <row r="672">
          <cell r="A672">
            <v>2032</v>
          </cell>
          <cell r="B672" t="str">
            <v>Jul</v>
          </cell>
          <cell r="C672" t="str">
            <v>Bridger East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 t="str">
            <v>Div0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A673">
            <v>2032</v>
          </cell>
          <cell r="B673" t="str">
            <v>Jul</v>
          </cell>
          <cell r="C673" t="str">
            <v>RedButte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 t="str">
            <v>Div0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A674">
            <v>2032</v>
          </cell>
          <cell r="B674" t="str">
            <v>Jul</v>
          </cell>
          <cell r="C674" t="str">
            <v>WyomingNE</v>
          </cell>
          <cell r="D674">
            <v>614.1</v>
          </cell>
          <cell r="E674">
            <v>0</v>
          </cell>
          <cell r="F674">
            <v>0</v>
          </cell>
          <cell r="G674">
            <v>79.8</v>
          </cell>
          <cell r="H674">
            <v>-251</v>
          </cell>
          <cell r="I674">
            <v>-40.9</v>
          </cell>
          <cell r="J674">
            <v>265.10000000000002</v>
          </cell>
          <cell r="K674">
            <v>98</v>
          </cell>
          <cell r="L674">
            <v>0</v>
          </cell>
          <cell r="M674">
            <v>0</v>
          </cell>
          <cell r="N674">
            <v>0</v>
          </cell>
          <cell r="O674">
            <v>330.9</v>
          </cell>
          <cell r="P674">
            <v>97.990000000000009</v>
          </cell>
          <cell r="Q674">
            <v>0</v>
          </cell>
        </row>
        <row r="675">
          <cell r="A675">
            <v>2032</v>
          </cell>
          <cell r="B675" t="str">
            <v>Jul</v>
          </cell>
          <cell r="C675" t="str">
            <v>WyomingSW</v>
          </cell>
          <cell r="D675">
            <v>538.70000000000005</v>
          </cell>
          <cell r="E675">
            <v>0</v>
          </cell>
          <cell r="F675">
            <v>-3.6</v>
          </cell>
          <cell r="G675">
            <v>69.599999999999994</v>
          </cell>
          <cell r="H675">
            <v>-132.5</v>
          </cell>
          <cell r="I675">
            <v>-24.8</v>
          </cell>
          <cell r="J675">
            <v>0</v>
          </cell>
          <cell r="K675">
            <v>2.7</v>
          </cell>
          <cell r="L675">
            <v>0</v>
          </cell>
          <cell r="M675">
            <v>400</v>
          </cell>
          <cell r="N675">
            <v>0</v>
          </cell>
          <cell r="O675">
            <v>202.1</v>
          </cell>
          <cell r="P675">
            <v>2.69</v>
          </cell>
          <cell r="Q675">
            <v>0</v>
          </cell>
        </row>
        <row r="676">
          <cell r="A676">
            <v>2032</v>
          </cell>
          <cell r="B676" t="str">
            <v>Jul</v>
          </cell>
          <cell r="C676" t="str">
            <v>Aeolis_Wyoming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 t="str">
            <v>Div0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A677">
            <v>2032</v>
          </cell>
          <cell r="B677" t="str">
            <v>Jul</v>
          </cell>
          <cell r="C677" t="str">
            <v>Chehalis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 t="str">
            <v>Div0</v>
          </cell>
          <cell r="J677">
            <v>464.7</v>
          </cell>
          <cell r="K677">
            <v>0</v>
          </cell>
          <cell r="L677">
            <v>0</v>
          </cell>
          <cell r="M677">
            <v>0</v>
          </cell>
          <cell r="N677">
            <v>464.7</v>
          </cell>
          <cell r="O677">
            <v>0</v>
          </cell>
          <cell r="P677">
            <v>0</v>
          </cell>
          <cell r="Q677">
            <v>0</v>
          </cell>
        </row>
        <row r="678">
          <cell r="A678">
            <v>2032</v>
          </cell>
          <cell r="B678" t="str">
            <v>Jul</v>
          </cell>
          <cell r="C678" t="str">
            <v>SOregonCal</v>
          </cell>
          <cell r="D678">
            <v>1737.6</v>
          </cell>
          <cell r="E678">
            <v>0</v>
          </cell>
          <cell r="F678">
            <v>-29.1</v>
          </cell>
          <cell r="G678">
            <v>222.1</v>
          </cell>
          <cell r="H678">
            <v>-553.4</v>
          </cell>
          <cell r="I678">
            <v>-32.4</v>
          </cell>
          <cell r="J678">
            <v>152.6</v>
          </cell>
          <cell r="K678">
            <v>54.4</v>
          </cell>
          <cell r="L678">
            <v>0</v>
          </cell>
          <cell r="M678">
            <v>948.1</v>
          </cell>
          <cell r="N678">
            <v>0</v>
          </cell>
          <cell r="O678">
            <v>775.6</v>
          </cell>
          <cell r="P678">
            <v>55.36</v>
          </cell>
          <cell r="Q678">
            <v>1</v>
          </cell>
        </row>
        <row r="679">
          <cell r="A679">
            <v>2032</v>
          </cell>
          <cell r="B679" t="str">
            <v>Jul</v>
          </cell>
          <cell r="C679" t="str">
            <v>PortlandNC</v>
          </cell>
          <cell r="D679">
            <v>534.1</v>
          </cell>
          <cell r="E679">
            <v>0</v>
          </cell>
          <cell r="F679">
            <v>0</v>
          </cell>
          <cell r="G679">
            <v>69.400000000000006</v>
          </cell>
          <cell r="H679">
            <v>-34</v>
          </cell>
          <cell r="I679">
            <v>-6.4</v>
          </cell>
          <cell r="J679">
            <v>471.6</v>
          </cell>
          <cell r="K679">
            <v>-71.400000000000006</v>
          </cell>
          <cell r="L679">
            <v>0</v>
          </cell>
          <cell r="M679">
            <v>100</v>
          </cell>
          <cell r="N679">
            <v>0</v>
          </cell>
          <cell r="O679">
            <v>103.4</v>
          </cell>
          <cell r="P679">
            <v>6.6</v>
          </cell>
          <cell r="Q679">
            <v>77.989999999999995</v>
          </cell>
        </row>
        <row r="680">
          <cell r="A680">
            <v>2032</v>
          </cell>
          <cell r="B680" t="str">
            <v>Jul</v>
          </cell>
          <cell r="C680" t="str">
            <v>WillamValcc</v>
          </cell>
          <cell r="D680">
            <v>476.9</v>
          </cell>
          <cell r="E680">
            <v>0</v>
          </cell>
          <cell r="F680">
            <v>0</v>
          </cell>
          <cell r="G680">
            <v>62</v>
          </cell>
          <cell r="H680">
            <v>-281.39999999999998</v>
          </cell>
          <cell r="I680">
            <v>-59</v>
          </cell>
          <cell r="J680">
            <v>0</v>
          </cell>
          <cell r="K680">
            <v>0</v>
          </cell>
          <cell r="L680">
            <v>0</v>
          </cell>
          <cell r="M680">
            <v>195.5</v>
          </cell>
          <cell r="N680">
            <v>0</v>
          </cell>
          <cell r="O680">
            <v>343.4</v>
          </cell>
          <cell r="P680">
            <v>0</v>
          </cell>
          <cell r="Q680">
            <v>0</v>
          </cell>
        </row>
        <row r="681">
          <cell r="A681">
            <v>2032</v>
          </cell>
          <cell r="B681" t="str">
            <v>Jul</v>
          </cell>
          <cell r="C681" t="str">
            <v>Bethel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 t="str">
            <v>Div0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</row>
        <row r="682">
          <cell r="A682">
            <v>2032</v>
          </cell>
          <cell r="B682" t="str">
            <v>Jul</v>
          </cell>
          <cell r="C682" t="str">
            <v>Nevada - Oregon Border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 t="str">
            <v>Div0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A683">
            <v>2032</v>
          </cell>
          <cell r="B683" t="str">
            <v>Jul</v>
          </cell>
          <cell r="C683" t="str">
            <v>Bridger Constraint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 t="str">
            <v>Div0</v>
          </cell>
          <cell r="J683">
            <v>1401.1</v>
          </cell>
          <cell r="K683">
            <v>0</v>
          </cell>
          <cell r="L683">
            <v>0</v>
          </cell>
          <cell r="M683">
            <v>0</v>
          </cell>
          <cell r="N683">
            <v>1401.1</v>
          </cell>
          <cell r="O683">
            <v>0</v>
          </cell>
          <cell r="P683">
            <v>0</v>
          </cell>
          <cell r="Q683">
            <v>0</v>
          </cell>
        </row>
        <row r="684">
          <cell r="A684">
            <v>2032</v>
          </cell>
          <cell r="B684" t="str">
            <v>Jul</v>
          </cell>
          <cell r="C684" t="str">
            <v>Hemingway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 t="str">
            <v>Div0</v>
          </cell>
          <cell r="J684">
            <v>0</v>
          </cell>
          <cell r="K684">
            <v>0</v>
          </cell>
          <cell r="L684">
            <v>0</v>
          </cell>
          <cell r="M684">
            <v>593.5</v>
          </cell>
          <cell r="N684">
            <v>593.5</v>
          </cell>
          <cell r="O684">
            <v>0</v>
          </cell>
          <cell r="P684">
            <v>0</v>
          </cell>
          <cell r="Q684">
            <v>0</v>
          </cell>
        </row>
        <row r="685">
          <cell r="A685">
            <v>2032</v>
          </cell>
          <cell r="B685" t="str">
            <v>Jul</v>
          </cell>
          <cell r="C685" t="str">
            <v>Midpoint Meridian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 t="str">
            <v>Div0</v>
          </cell>
          <cell r="J685">
            <v>0</v>
          </cell>
          <cell r="K685">
            <v>0</v>
          </cell>
          <cell r="L685">
            <v>0</v>
          </cell>
          <cell r="M685">
            <v>124</v>
          </cell>
          <cell r="N685">
            <v>124</v>
          </cell>
          <cell r="O685">
            <v>0</v>
          </cell>
          <cell r="P685">
            <v>0</v>
          </cell>
          <cell r="Q685">
            <v>0</v>
          </cell>
        </row>
        <row r="686">
          <cell r="A686">
            <v>2032</v>
          </cell>
          <cell r="B686" t="str">
            <v>Jul</v>
          </cell>
          <cell r="C686" t="str">
            <v>Craig Trans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 t="str">
            <v>Div0</v>
          </cell>
          <cell r="J686">
            <v>0</v>
          </cell>
          <cell r="K686">
            <v>0</v>
          </cell>
          <cell r="L686">
            <v>0</v>
          </cell>
          <cell r="M686">
            <v>67</v>
          </cell>
          <cell r="N686">
            <v>67</v>
          </cell>
          <cell r="O686">
            <v>0</v>
          </cell>
          <cell r="P686">
            <v>0</v>
          </cell>
          <cell r="Q686">
            <v>0</v>
          </cell>
        </row>
        <row r="687">
          <cell r="A687">
            <v>2033</v>
          </cell>
          <cell r="B687" t="str">
            <v>Jul</v>
          </cell>
          <cell r="C687" t="str">
            <v>Arizona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 t="str">
            <v>Div0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</row>
        <row r="688">
          <cell r="A688">
            <v>2033</v>
          </cell>
          <cell r="B688" t="str">
            <v>Jul</v>
          </cell>
          <cell r="C688" t="str">
            <v>COB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 t="str">
            <v>Div0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</row>
        <row r="689">
          <cell r="A689">
            <v>2033</v>
          </cell>
          <cell r="B689" t="str">
            <v>Jul</v>
          </cell>
          <cell r="C689" t="str">
            <v>Goshen</v>
          </cell>
          <cell r="D689">
            <v>493.1</v>
          </cell>
          <cell r="E689">
            <v>0</v>
          </cell>
          <cell r="F689">
            <v>-1.8</v>
          </cell>
          <cell r="G689">
            <v>63.9</v>
          </cell>
          <cell r="H689">
            <v>24.1</v>
          </cell>
          <cell r="I689">
            <v>4.9000000000000004</v>
          </cell>
          <cell r="J689">
            <v>0</v>
          </cell>
          <cell r="K689">
            <v>5.0999999999999996</v>
          </cell>
          <cell r="L689">
            <v>180.2</v>
          </cell>
          <cell r="M689">
            <v>330.1</v>
          </cell>
          <cell r="N689">
            <v>0</v>
          </cell>
          <cell r="O689">
            <v>39.799999999999997</v>
          </cell>
          <cell r="P689">
            <v>11.149999999999999</v>
          </cell>
          <cell r="Q689">
            <v>6</v>
          </cell>
        </row>
        <row r="690">
          <cell r="A690">
            <v>2033</v>
          </cell>
          <cell r="B690" t="str">
            <v>Jul</v>
          </cell>
          <cell r="C690" t="str">
            <v>Brady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 t="str">
            <v>Div0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</row>
        <row r="691">
          <cell r="A691">
            <v>2033</v>
          </cell>
          <cell r="B691" t="str">
            <v>Jul</v>
          </cell>
          <cell r="C691" t="str">
            <v>Bridger West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 t="str">
            <v>Div0</v>
          </cell>
          <cell r="J691">
            <v>0</v>
          </cell>
          <cell r="K691">
            <v>0</v>
          </cell>
          <cell r="L691">
            <v>0</v>
          </cell>
          <cell r="M691">
            <v>1031</v>
          </cell>
          <cell r="N691">
            <v>1031</v>
          </cell>
          <cell r="O691">
            <v>0</v>
          </cell>
          <cell r="P691">
            <v>0</v>
          </cell>
          <cell r="Q691">
            <v>0</v>
          </cell>
        </row>
        <row r="692">
          <cell r="A692">
            <v>2033</v>
          </cell>
          <cell r="B692" t="str">
            <v>Jul</v>
          </cell>
          <cell r="C692" t="str">
            <v>Borah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 t="str">
            <v>Div0</v>
          </cell>
          <cell r="J692">
            <v>0</v>
          </cell>
          <cell r="K692">
            <v>0</v>
          </cell>
          <cell r="L692">
            <v>0</v>
          </cell>
          <cell r="M692">
            <v>630.9</v>
          </cell>
          <cell r="N692">
            <v>630.9</v>
          </cell>
          <cell r="O692">
            <v>0</v>
          </cell>
          <cell r="P692">
            <v>0</v>
          </cell>
          <cell r="Q692">
            <v>0</v>
          </cell>
        </row>
        <row r="693">
          <cell r="A693">
            <v>2033</v>
          </cell>
          <cell r="B693" t="str">
            <v>Jul</v>
          </cell>
          <cell r="C693" t="str">
            <v>Mid Columbia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 t="str">
            <v>Div0</v>
          </cell>
          <cell r="J693">
            <v>22</v>
          </cell>
          <cell r="K693">
            <v>49.5</v>
          </cell>
          <cell r="L693">
            <v>0</v>
          </cell>
          <cell r="M693">
            <v>0</v>
          </cell>
          <cell r="N693">
            <v>71.5</v>
          </cell>
          <cell r="O693">
            <v>0</v>
          </cell>
          <cell r="P693">
            <v>49.47</v>
          </cell>
          <cell r="Q693">
            <v>0</v>
          </cell>
        </row>
        <row r="694">
          <cell r="A694">
            <v>2033</v>
          </cell>
          <cell r="B694" t="str">
            <v>Jul</v>
          </cell>
          <cell r="C694" t="str">
            <v>Mona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 t="str">
            <v>Div0</v>
          </cell>
          <cell r="J694">
            <v>0</v>
          </cell>
          <cell r="K694">
            <v>0</v>
          </cell>
          <cell r="L694">
            <v>0</v>
          </cell>
          <cell r="M694">
            <v>29</v>
          </cell>
          <cell r="N694">
            <v>29</v>
          </cell>
          <cell r="O694">
            <v>0</v>
          </cell>
          <cell r="P694">
            <v>0</v>
          </cell>
          <cell r="Q694">
            <v>0</v>
          </cell>
        </row>
        <row r="695">
          <cell r="A695">
            <v>2033</v>
          </cell>
          <cell r="B695" t="str">
            <v>Jul</v>
          </cell>
          <cell r="C695" t="str">
            <v>Palo Verde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 t="str">
            <v>Div0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</row>
        <row r="696">
          <cell r="A696">
            <v>2033</v>
          </cell>
          <cell r="B696" t="str">
            <v>Jul</v>
          </cell>
          <cell r="C696" t="str">
            <v>Utah North</v>
          </cell>
          <cell r="D696">
            <v>5758.6</v>
          </cell>
          <cell r="E696">
            <v>0</v>
          </cell>
          <cell r="F696">
            <v>-67.599999999999994</v>
          </cell>
          <cell r="G696">
            <v>739.8</v>
          </cell>
          <cell r="H696">
            <v>-1689.7</v>
          </cell>
          <cell r="I696">
            <v>-29.7</v>
          </cell>
          <cell r="J696">
            <v>1585.4</v>
          </cell>
          <cell r="K696">
            <v>11.6</v>
          </cell>
          <cell r="L696">
            <v>143.1</v>
          </cell>
          <cell r="M696">
            <v>2261.1</v>
          </cell>
          <cell r="N696">
            <v>0</v>
          </cell>
          <cell r="O696">
            <v>2429.5</v>
          </cell>
          <cell r="P696">
            <v>11.6</v>
          </cell>
          <cell r="Q696">
            <v>0</v>
          </cell>
        </row>
        <row r="697">
          <cell r="A697">
            <v>2033</v>
          </cell>
          <cell r="B697" t="str">
            <v>Jul</v>
          </cell>
          <cell r="C697" t="str">
            <v>_4-Corners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 t="str">
            <v>Div0</v>
          </cell>
          <cell r="J697">
            <v>0</v>
          </cell>
          <cell r="K697">
            <v>0</v>
          </cell>
          <cell r="L697">
            <v>0</v>
          </cell>
          <cell r="M697">
            <v>386.9</v>
          </cell>
          <cell r="N697">
            <v>386.9</v>
          </cell>
          <cell r="O697">
            <v>0</v>
          </cell>
          <cell r="P697">
            <v>0</v>
          </cell>
          <cell r="Q697">
            <v>0</v>
          </cell>
        </row>
        <row r="698">
          <cell r="A698">
            <v>2033</v>
          </cell>
          <cell r="B698" t="str">
            <v>Jul</v>
          </cell>
          <cell r="C698" t="str">
            <v>Utah South</v>
          </cell>
          <cell r="D698">
            <v>885.6</v>
          </cell>
          <cell r="E698">
            <v>0</v>
          </cell>
          <cell r="F698">
            <v>0</v>
          </cell>
          <cell r="G698">
            <v>115.1</v>
          </cell>
          <cell r="H698">
            <v>115.1</v>
          </cell>
          <cell r="I698">
            <v>13</v>
          </cell>
          <cell r="J698">
            <v>2612.5</v>
          </cell>
          <cell r="K698">
            <v>166.7</v>
          </cell>
          <cell r="L698">
            <v>0</v>
          </cell>
          <cell r="M698">
            <v>482.9</v>
          </cell>
          <cell r="N698">
            <v>2261.4</v>
          </cell>
          <cell r="O698">
            <v>0</v>
          </cell>
          <cell r="P698">
            <v>198.69</v>
          </cell>
          <cell r="Q698">
            <v>32</v>
          </cell>
        </row>
        <row r="699">
          <cell r="A699">
            <v>2033</v>
          </cell>
          <cell r="B699" t="str">
            <v>Jul</v>
          </cell>
          <cell r="C699" t="str">
            <v>Cholla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 t="str">
            <v>Div0</v>
          </cell>
          <cell r="J699">
            <v>387</v>
          </cell>
          <cell r="K699">
            <v>0</v>
          </cell>
          <cell r="L699">
            <v>0</v>
          </cell>
          <cell r="M699">
            <v>0</v>
          </cell>
          <cell r="N699">
            <v>387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2033</v>
          </cell>
          <cell r="B700" t="str">
            <v>Jul</v>
          </cell>
          <cell r="C700" t="str">
            <v>Colorado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66.900000000000006</v>
          </cell>
          <cell r="I700" t="str">
            <v>Div0</v>
          </cell>
          <cell r="J700">
            <v>162.9</v>
          </cell>
          <cell r="K700">
            <v>0</v>
          </cell>
          <cell r="L700">
            <v>0</v>
          </cell>
          <cell r="M700">
            <v>0</v>
          </cell>
          <cell r="N700">
            <v>96</v>
          </cell>
          <cell r="O700">
            <v>0</v>
          </cell>
          <cell r="P700">
            <v>0</v>
          </cell>
          <cell r="Q700">
            <v>0</v>
          </cell>
        </row>
        <row r="701">
          <cell r="A701">
            <v>2033</v>
          </cell>
          <cell r="B701" t="str">
            <v>Jul</v>
          </cell>
          <cell r="C701" t="str">
            <v>BPA (Peaking/SIE)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 t="str">
            <v>Div0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</row>
        <row r="702">
          <cell r="A702">
            <v>2033</v>
          </cell>
          <cell r="B702" t="str">
            <v>Jul</v>
          </cell>
          <cell r="C702" t="str">
            <v>Mead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 t="str">
            <v>Div0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A703">
            <v>2033</v>
          </cell>
          <cell r="B703" t="str">
            <v>Jul</v>
          </cell>
          <cell r="C703" t="str">
            <v>Montana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 t="str">
            <v>Div0</v>
          </cell>
          <cell r="J703">
            <v>150.19999999999999</v>
          </cell>
          <cell r="K703">
            <v>0</v>
          </cell>
          <cell r="L703">
            <v>0</v>
          </cell>
          <cell r="M703">
            <v>0</v>
          </cell>
          <cell r="N703">
            <v>150.19999999999999</v>
          </cell>
          <cell r="O703">
            <v>0</v>
          </cell>
          <cell r="P703">
            <v>0</v>
          </cell>
          <cell r="Q703">
            <v>0</v>
          </cell>
        </row>
        <row r="704">
          <cell r="A704">
            <v>2033</v>
          </cell>
          <cell r="B704" t="str">
            <v>Jul</v>
          </cell>
          <cell r="C704" t="str">
            <v>Hermiston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 t="str">
            <v>Div0</v>
          </cell>
          <cell r="J704">
            <v>227</v>
          </cell>
          <cell r="K704">
            <v>0</v>
          </cell>
          <cell r="L704">
            <v>0</v>
          </cell>
          <cell r="M704">
            <v>0</v>
          </cell>
          <cell r="N704">
            <v>227</v>
          </cell>
          <cell r="O704">
            <v>0</v>
          </cell>
          <cell r="P704">
            <v>0</v>
          </cell>
          <cell r="Q704">
            <v>0</v>
          </cell>
        </row>
        <row r="705">
          <cell r="A705">
            <v>2033</v>
          </cell>
          <cell r="B705" t="str">
            <v>Jul</v>
          </cell>
          <cell r="C705" t="str">
            <v>Yakima</v>
          </cell>
          <cell r="D705">
            <v>623.70000000000005</v>
          </cell>
          <cell r="E705">
            <v>0</v>
          </cell>
          <cell r="F705">
            <v>-5.2</v>
          </cell>
          <cell r="G705">
            <v>80.400000000000006</v>
          </cell>
          <cell r="H705">
            <v>-571.70000000000005</v>
          </cell>
          <cell r="I705">
            <v>-92.4</v>
          </cell>
          <cell r="J705">
            <v>0</v>
          </cell>
          <cell r="K705">
            <v>2.1</v>
          </cell>
          <cell r="L705">
            <v>0</v>
          </cell>
          <cell r="M705">
            <v>44.7</v>
          </cell>
          <cell r="N705">
            <v>0</v>
          </cell>
          <cell r="O705">
            <v>652.1</v>
          </cell>
          <cell r="P705">
            <v>2.0699999999999998</v>
          </cell>
          <cell r="Q705">
            <v>0</v>
          </cell>
        </row>
        <row r="706">
          <cell r="A706">
            <v>2033</v>
          </cell>
          <cell r="B706" t="str">
            <v>Jul</v>
          </cell>
          <cell r="C706" t="str">
            <v>WallaWalla</v>
          </cell>
          <cell r="D706">
            <v>295.2</v>
          </cell>
          <cell r="E706">
            <v>0</v>
          </cell>
          <cell r="F706">
            <v>-2.1</v>
          </cell>
          <cell r="G706">
            <v>38.1</v>
          </cell>
          <cell r="H706">
            <v>3.5</v>
          </cell>
          <cell r="I706">
            <v>1.2</v>
          </cell>
          <cell r="J706">
            <v>0</v>
          </cell>
          <cell r="K706">
            <v>53.8</v>
          </cell>
          <cell r="L706">
            <v>0</v>
          </cell>
          <cell r="M706">
            <v>242.8</v>
          </cell>
          <cell r="N706">
            <v>0</v>
          </cell>
          <cell r="O706">
            <v>34.6</v>
          </cell>
          <cell r="P706">
            <v>56.1</v>
          </cell>
          <cell r="Q706">
            <v>2.2999999999999998</v>
          </cell>
        </row>
        <row r="707">
          <cell r="A707">
            <v>2033</v>
          </cell>
          <cell r="B707" t="str">
            <v>Jul</v>
          </cell>
          <cell r="C707" t="str">
            <v>Path C North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 t="str">
            <v>Div0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</row>
        <row r="708">
          <cell r="A708">
            <v>2033</v>
          </cell>
          <cell r="B708" t="str">
            <v>Jul</v>
          </cell>
          <cell r="C708" t="str">
            <v>Path C South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 t="str">
            <v>Div0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A709">
            <v>2033</v>
          </cell>
          <cell r="B709" t="str">
            <v>Jul</v>
          </cell>
          <cell r="C709" t="str">
            <v>APS Transmission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 t="str">
            <v>Div0</v>
          </cell>
          <cell r="J709">
            <v>0</v>
          </cell>
          <cell r="K709">
            <v>0</v>
          </cell>
          <cell r="L709">
            <v>0</v>
          </cell>
          <cell r="M709">
            <v>350</v>
          </cell>
          <cell r="N709">
            <v>350</v>
          </cell>
          <cell r="O709">
            <v>0</v>
          </cell>
          <cell r="P709">
            <v>0</v>
          </cell>
          <cell r="Q709">
            <v>0</v>
          </cell>
        </row>
        <row r="710">
          <cell r="A710">
            <v>2033</v>
          </cell>
          <cell r="B710" t="str">
            <v>Jul</v>
          </cell>
          <cell r="C710" t="str">
            <v>Bridger East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 t="str">
            <v>Div0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A711">
            <v>2033</v>
          </cell>
          <cell r="B711" t="str">
            <v>Jul</v>
          </cell>
          <cell r="C711" t="str">
            <v>RedButte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 t="str">
            <v>Div0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A712">
            <v>2033</v>
          </cell>
          <cell r="B712" t="str">
            <v>Jul</v>
          </cell>
          <cell r="C712" t="str">
            <v>WyomingNE</v>
          </cell>
          <cell r="D712">
            <v>618.29999999999995</v>
          </cell>
          <cell r="E712">
            <v>0</v>
          </cell>
          <cell r="F712">
            <v>0</v>
          </cell>
          <cell r="G712">
            <v>80.400000000000006</v>
          </cell>
          <cell r="H712">
            <v>-255.2</v>
          </cell>
          <cell r="I712">
            <v>-41.3</v>
          </cell>
          <cell r="J712">
            <v>265.10000000000002</v>
          </cell>
          <cell r="K712">
            <v>98</v>
          </cell>
          <cell r="L712">
            <v>0</v>
          </cell>
          <cell r="M712">
            <v>0</v>
          </cell>
          <cell r="N712">
            <v>0</v>
          </cell>
          <cell r="O712">
            <v>335.6</v>
          </cell>
          <cell r="P712">
            <v>97.990000000000009</v>
          </cell>
          <cell r="Q712">
            <v>0</v>
          </cell>
        </row>
        <row r="713">
          <cell r="A713">
            <v>2033</v>
          </cell>
          <cell r="B713" t="str">
            <v>Jul</v>
          </cell>
          <cell r="C713" t="str">
            <v>WyomingSW</v>
          </cell>
          <cell r="D713">
            <v>540.1</v>
          </cell>
          <cell r="E713">
            <v>0</v>
          </cell>
          <cell r="F713">
            <v>-3.6</v>
          </cell>
          <cell r="G713">
            <v>69.7</v>
          </cell>
          <cell r="H713">
            <v>-133.9</v>
          </cell>
          <cell r="I713">
            <v>-24.9</v>
          </cell>
          <cell r="J713">
            <v>0</v>
          </cell>
          <cell r="K713">
            <v>2.7</v>
          </cell>
          <cell r="L713">
            <v>0</v>
          </cell>
          <cell r="M713">
            <v>400</v>
          </cell>
          <cell r="N713">
            <v>0</v>
          </cell>
          <cell r="O713">
            <v>203.6</v>
          </cell>
          <cell r="P713">
            <v>2.69</v>
          </cell>
          <cell r="Q713">
            <v>0</v>
          </cell>
        </row>
        <row r="714">
          <cell r="A714">
            <v>2033</v>
          </cell>
          <cell r="B714" t="str">
            <v>Jul</v>
          </cell>
          <cell r="C714" t="str">
            <v>Aeolis_Wyoming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 t="str">
            <v>Div0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A715">
            <v>2033</v>
          </cell>
          <cell r="B715" t="str">
            <v>Jul</v>
          </cell>
          <cell r="C715" t="str">
            <v>Chehalis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 t="str">
            <v>Div0</v>
          </cell>
          <cell r="J715">
            <v>464.7</v>
          </cell>
          <cell r="K715">
            <v>0</v>
          </cell>
          <cell r="L715">
            <v>0</v>
          </cell>
          <cell r="M715">
            <v>0</v>
          </cell>
          <cell r="N715">
            <v>464.7</v>
          </cell>
          <cell r="O715">
            <v>0</v>
          </cell>
          <cell r="P715">
            <v>0</v>
          </cell>
          <cell r="Q715">
            <v>0</v>
          </cell>
        </row>
        <row r="716">
          <cell r="A716">
            <v>2033</v>
          </cell>
          <cell r="B716" t="str">
            <v>Jul</v>
          </cell>
          <cell r="C716" t="str">
            <v>SOregonCal</v>
          </cell>
          <cell r="D716">
            <v>1755.6</v>
          </cell>
          <cell r="E716">
            <v>0</v>
          </cell>
          <cell r="F716">
            <v>-29.1</v>
          </cell>
          <cell r="G716">
            <v>224.4</v>
          </cell>
          <cell r="H716">
            <v>-423.9</v>
          </cell>
          <cell r="I716">
            <v>-24.6</v>
          </cell>
          <cell r="J716">
            <v>147.6</v>
          </cell>
          <cell r="K716">
            <v>54.1</v>
          </cell>
          <cell r="L716">
            <v>0</v>
          </cell>
          <cell r="M716">
            <v>1100.9000000000001</v>
          </cell>
          <cell r="N716">
            <v>0</v>
          </cell>
          <cell r="O716">
            <v>648.29999999999995</v>
          </cell>
          <cell r="P716">
            <v>55.14</v>
          </cell>
          <cell r="Q716">
            <v>1</v>
          </cell>
        </row>
        <row r="717">
          <cell r="A717">
            <v>2033</v>
          </cell>
          <cell r="B717" t="str">
            <v>Jul</v>
          </cell>
          <cell r="C717" t="str">
            <v>PortlandNC</v>
          </cell>
          <cell r="D717">
            <v>536.1</v>
          </cell>
          <cell r="E717">
            <v>0</v>
          </cell>
          <cell r="F717">
            <v>0</v>
          </cell>
          <cell r="G717">
            <v>69.7</v>
          </cell>
          <cell r="H717">
            <v>-134.5</v>
          </cell>
          <cell r="I717">
            <v>-25.1</v>
          </cell>
          <cell r="J717">
            <v>473</v>
          </cell>
          <cell r="K717">
            <v>-71.400000000000006</v>
          </cell>
          <cell r="L717">
            <v>0</v>
          </cell>
          <cell r="M717">
            <v>0</v>
          </cell>
          <cell r="N717">
            <v>0</v>
          </cell>
          <cell r="O717">
            <v>204.1</v>
          </cell>
          <cell r="P717">
            <v>6.56</v>
          </cell>
          <cell r="Q717">
            <v>78.010000000000005</v>
          </cell>
        </row>
        <row r="718">
          <cell r="A718">
            <v>2033</v>
          </cell>
          <cell r="B718" t="str">
            <v>Jul</v>
          </cell>
          <cell r="C718" t="str">
            <v>WillamValcc</v>
          </cell>
          <cell r="D718">
            <v>478.8</v>
          </cell>
          <cell r="E718">
            <v>0</v>
          </cell>
          <cell r="F718">
            <v>0</v>
          </cell>
          <cell r="G718">
            <v>62.2</v>
          </cell>
          <cell r="H718">
            <v>-283.39999999999998</v>
          </cell>
          <cell r="I718">
            <v>-59.2</v>
          </cell>
          <cell r="J718">
            <v>0</v>
          </cell>
          <cell r="K718">
            <v>0</v>
          </cell>
          <cell r="L718">
            <v>0</v>
          </cell>
          <cell r="M718">
            <v>195.5</v>
          </cell>
          <cell r="N718">
            <v>0</v>
          </cell>
          <cell r="O718">
            <v>345.6</v>
          </cell>
          <cell r="P718">
            <v>0</v>
          </cell>
          <cell r="Q718">
            <v>0</v>
          </cell>
        </row>
        <row r="719">
          <cell r="A719">
            <v>2033</v>
          </cell>
          <cell r="B719" t="str">
            <v>Jul</v>
          </cell>
          <cell r="C719" t="str">
            <v>Bethel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 t="str">
            <v>Div0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A720">
            <v>2033</v>
          </cell>
          <cell r="B720" t="str">
            <v>Jul</v>
          </cell>
          <cell r="C720" t="str">
            <v>Nevada - Oregon Border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 t="str">
            <v>Div0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A721">
            <v>2033</v>
          </cell>
          <cell r="B721" t="str">
            <v>Jul</v>
          </cell>
          <cell r="C721" t="str">
            <v>Bridger Constraint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 t="str">
            <v>Div0</v>
          </cell>
          <cell r="J721">
            <v>1401.1</v>
          </cell>
          <cell r="K721">
            <v>0</v>
          </cell>
          <cell r="L721">
            <v>0</v>
          </cell>
          <cell r="M721">
            <v>0</v>
          </cell>
          <cell r="N721">
            <v>1401.1</v>
          </cell>
          <cell r="O721">
            <v>0</v>
          </cell>
          <cell r="P721">
            <v>0</v>
          </cell>
          <cell r="Q721">
            <v>0</v>
          </cell>
        </row>
        <row r="722">
          <cell r="A722">
            <v>2033</v>
          </cell>
          <cell r="B722" t="str">
            <v>Jul</v>
          </cell>
          <cell r="C722" t="str">
            <v>Hemingway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 t="str">
            <v>Div0</v>
          </cell>
          <cell r="J722">
            <v>0</v>
          </cell>
          <cell r="K722">
            <v>0</v>
          </cell>
          <cell r="L722">
            <v>0</v>
          </cell>
          <cell r="M722">
            <v>370</v>
          </cell>
          <cell r="N722">
            <v>370</v>
          </cell>
          <cell r="O722">
            <v>0</v>
          </cell>
          <cell r="P722">
            <v>0</v>
          </cell>
          <cell r="Q722">
            <v>0</v>
          </cell>
        </row>
        <row r="723">
          <cell r="A723">
            <v>2033</v>
          </cell>
          <cell r="B723" t="str">
            <v>Jul</v>
          </cell>
          <cell r="C723" t="str">
            <v>Midpoint Meridian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 t="str">
            <v>Div0</v>
          </cell>
          <cell r="J723">
            <v>0</v>
          </cell>
          <cell r="K723">
            <v>0</v>
          </cell>
          <cell r="L723">
            <v>0</v>
          </cell>
          <cell r="M723">
            <v>380.9</v>
          </cell>
          <cell r="N723">
            <v>380.9</v>
          </cell>
          <cell r="O723">
            <v>0</v>
          </cell>
          <cell r="P723">
            <v>0</v>
          </cell>
          <cell r="Q723">
            <v>0</v>
          </cell>
        </row>
        <row r="724">
          <cell r="A724">
            <v>2033</v>
          </cell>
          <cell r="B724" t="str">
            <v>Jul</v>
          </cell>
          <cell r="C724" t="str">
            <v>Craig Trans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 t="str">
            <v>Div0</v>
          </cell>
          <cell r="J724">
            <v>0</v>
          </cell>
          <cell r="K724">
            <v>0</v>
          </cell>
          <cell r="L724">
            <v>0</v>
          </cell>
          <cell r="M724">
            <v>67</v>
          </cell>
          <cell r="N724">
            <v>67</v>
          </cell>
          <cell r="O724">
            <v>0</v>
          </cell>
          <cell r="P724">
            <v>0</v>
          </cell>
          <cell r="Q724">
            <v>0</v>
          </cell>
        </row>
        <row r="725">
          <cell r="A725">
            <v>2034</v>
          </cell>
          <cell r="B725" t="str">
            <v>Jul</v>
          </cell>
          <cell r="C725" t="str">
            <v>Arizona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 t="str">
            <v>Div0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</row>
        <row r="726">
          <cell r="A726">
            <v>2034</v>
          </cell>
          <cell r="B726" t="str">
            <v>Jul</v>
          </cell>
          <cell r="C726" t="str">
            <v>COB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 t="str">
            <v>Div0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</row>
        <row r="727">
          <cell r="A727">
            <v>2034</v>
          </cell>
          <cell r="B727" t="str">
            <v>Jul</v>
          </cell>
          <cell r="C727" t="str">
            <v>Goshen</v>
          </cell>
          <cell r="D727">
            <v>495.7</v>
          </cell>
          <cell r="E727">
            <v>0</v>
          </cell>
          <cell r="F727">
            <v>-1.8</v>
          </cell>
          <cell r="G727">
            <v>64.2</v>
          </cell>
          <cell r="H727">
            <v>27.4</v>
          </cell>
          <cell r="I727">
            <v>5.5</v>
          </cell>
          <cell r="J727">
            <v>0</v>
          </cell>
          <cell r="K727">
            <v>5.0999999999999996</v>
          </cell>
          <cell r="L727">
            <v>180.2</v>
          </cell>
          <cell r="M727">
            <v>336</v>
          </cell>
          <cell r="N727">
            <v>0</v>
          </cell>
          <cell r="O727">
            <v>36.799999999999997</v>
          </cell>
          <cell r="P727">
            <v>11.149999999999999</v>
          </cell>
          <cell r="Q727">
            <v>6</v>
          </cell>
        </row>
        <row r="728">
          <cell r="A728">
            <v>2034</v>
          </cell>
          <cell r="B728" t="str">
            <v>Jul</v>
          </cell>
          <cell r="C728" t="str">
            <v>Brady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 t="str">
            <v>Div0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</row>
        <row r="729">
          <cell r="A729">
            <v>2034</v>
          </cell>
          <cell r="B729" t="str">
            <v>Jul</v>
          </cell>
          <cell r="C729" t="str">
            <v>Bridger West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 t="str">
            <v>Div0</v>
          </cell>
          <cell r="J729">
            <v>0</v>
          </cell>
          <cell r="K729">
            <v>0</v>
          </cell>
          <cell r="L729">
            <v>0</v>
          </cell>
          <cell r="M729">
            <v>1031</v>
          </cell>
          <cell r="N729">
            <v>1031</v>
          </cell>
          <cell r="O729">
            <v>0</v>
          </cell>
          <cell r="P729">
            <v>0</v>
          </cell>
          <cell r="Q729">
            <v>0</v>
          </cell>
        </row>
        <row r="730">
          <cell r="A730">
            <v>2034</v>
          </cell>
          <cell r="B730" t="str">
            <v>Jul</v>
          </cell>
          <cell r="C730" t="str">
            <v>Borah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 t="str">
            <v>Div0</v>
          </cell>
          <cell r="J730">
            <v>0</v>
          </cell>
          <cell r="K730">
            <v>0</v>
          </cell>
          <cell r="L730">
            <v>0</v>
          </cell>
          <cell r="M730">
            <v>630.9</v>
          </cell>
          <cell r="N730">
            <v>630.9</v>
          </cell>
          <cell r="O730">
            <v>0</v>
          </cell>
          <cell r="P730">
            <v>0</v>
          </cell>
          <cell r="Q730">
            <v>0</v>
          </cell>
        </row>
        <row r="731">
          <cell r="A731">
            <v>2034</v>
          </cell>
          <cell r="B731" t="str">
            <v>Jul</v>
          </cell>
          <cell r="C731" t="str">
            <v>Mid Columbia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 t="str">
            <v>Div0</v>
          </cell>
          <cell r="J731">
            <v>22</v>
          </cell>
          <cell r="K731">
            <v>49.5</v>
          </cell>
          <cell r="L731">
            <v>0</v>
          </cell>
          <cell r="M731">
            <v>0</v>
          </cell>
          <cell r="N731">
            <v>71.5</v>
          </cell>
          <cell r="O731">
            <v>0</v>
          </cell>
          <cell r="P731">
            <v>49.47</v>
          </cell>
          <cell r="Q731">
            <v>0</v>
          </cell>
        </row>
        <row r="732">
          <cell r="A732">
            <v>2034</v>
          </cell>
          <cell r="B732" t="str">
            <v>Jul</v>
          </cell>
          <cell r="C732" t="str">
            <v>Mona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 t="str">
            <v>Div0</v>
          </cell>
          <cell r="J732">
            <v>0</v>
          </cell>
          <cell r="K732">
            <v>0</v>
          </cell>
          <cell r="L732">
            <v>0</v>
          </cell>
          <cell r="M732">
            <v>29</v>
          </cell>
          <cell r="N732">
            <v>29</v>
          </cell>
          <cell r="O732">
            <v>0</v>
          </cell>
          <cell r="P732">
            <v>0</v>
          </cell>
          <cell r="Q732">
            <v>0</v>
          </cell>
        </row>
        <row r="733">
          <cell r="A733">
            <v>2034</v>
          </cell>
          <cell r="B733" t="str">
            <v>Jul</v>
          </cell>
          <cell r="C733" t="str">
            <v>Palo Verde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 t="str">
            <v>Div0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A734">
            <v>2034</v>
          </cell>
          <cell r="B734" t="str">
            <v>Jul</v>
          </cell>
          <cell r="C734" t="str">
            <v>Utah North</v>
          </cell>
          <cell r="D734">
            <v>6038.1</v>
          </cell>
          <cell r="E734">
            <v>0</v>
          </cell>
          <cell r="F734">
            <v>-67.599999999999994</v>
          </cell>
          <cell r="G734">
            <v>776.2</v>
          </cell>
          <cell r="H734">
            <v>-2032.1</v>
          </cell>
          <cell r="I734">
            <v>-34</v>
          </cell>
          <cell r="J734">
            <v>1585.4</v>
          </cell>
          <cell r="K734">
            <v>0</v>
          </cell>
          <cell r="L734">
            <v>143.1</v>
          </cell>
          <cell r="M734">
            <v>2209.9</v>
          </cell>
          <cell r="N734">
            <v>0</v>
          </cell>
          <cell r="O734">
            <v>2808.2</v>
          </cell>
          <cell r="P734">
            <v>0</v>
          </cell>
          <cell r="Q734">
            <v>0</v>
          </cell>
        </row>
        <row r="735">
          <cell r="A735">
            <v>2034</v>
          </cell>
          <cell r="B735" t="str">
            <v>Jul</v>
          </cell>
          <cell r="C735" t="str">
            <v>_4-Corners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 t="str">
            <v>Div0</v>
          </cell>
          <cell r="J735">
            <v>0</v>
          </cell>
          <cell r="K735">
            <v>0</v>
          </cell>
          <cell r="L735">
            <v>0</v>
          </cell>
          <cell r="M735">
            <v>386.9</v>
          </cell>
          <cell r="N735">
            <v>386.9</v>
          </cell>
          <cell r="O735">
            <v>0</v>
          </cell>
          <cell r="P735">
            <v>0</v>
          </cell>
          <cell r="Q735">
            <v>0</v>
          </cell>
        </row>
        <row r="736">
          <cell r="A736">
            <v>2034</v>
          </cell>
          <cell r="B736" t="str">
            <v>Jul</v>
          </cell>
          <cell r="C736" t="str">
            <v>Utah South</v>
          </cell>
          <cell r="D736">
            <v>930.1</v>
          </cell>
          <cell r="E736">
            <v>0</v>
          </cell>
          <cell r="F736">
            <v>0</v>
          </cell>
          <cell r="G736">
            <v>120.9</v>
          </cell>
          <cell r="H736">
            <v>120.9</v>
          </cell>
          <cell r="I736">
            <v>13</v>
          </cell>
          <cell r="J736">
            <v>2612.5</v>
          </cell>
          <cell r="K736">
            <v>165.7</v>
          </cell>
          <cell r="L736">
            <v>0</v>
          </cell>
          <cell r="M736">
            <v>482.9</v>
          </cell>
          <cell r="N736">
            <v>2210.1</v>
          </cell>
          <cell r="O736">
            <v>0</v>
          </cell>
          <cell r="P736">
            <v>197.75</v>
          </cell>
          <cell r="Q736">
            <v>32</v>
          </cell>
        </row>
        <row r="737">
          <cell r="A737">
            <v>2034</v>
          </cell>
          <cell r="B737" t="str">
            <v>Jul</v>
          </cell>
          <cell r="C737" t="str">
            <v>Cholla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 t="str">
            <v>Div0</v>
          </cell>
          <cell r="J737">
            <v>387</v>
          </cell>
          <cell r="K737">
            <v>0</v>
          </cell>
          <cell r="L737">
            <v>0</v>
          </cell>
          <cell r="M737">
            <v>0</v>
          </cell>
          <cell r="N737">
            <v>387</v>
          </cell>
          <cell r="O737">
            <v>0</v>
          </cell>
          <cell r="P737">
            <v>0</v>
          </cell>
          <cell r="Q737">
            <v>0</v>
          </cell>
        </row>
        <row r="738">
          <cell r="A738">
            <v>2034</v>
          </cell>
          <cell r="B738" t="str">
            <v>Jul</v>
          </cell>
          <cell r="C738" t="str">
            <v>Colorado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66.900000000000006</v>
          </cell>
          <cell r="I738" t="str">
            <v>Div0</v>
          </cell>
          <cell r="J738">
            <v>162.9</v>
          </cell>
          <cell r="K738">
            <v>0</v>
          </cell>
          <cell r="L738">
            <v>0</v>
          </cell>
          <cell r="M738">
            <v>0</v>
          </cell>
          <cell r="N738">
            <v>96</v>
          </cell>
          <cell r="O738">
            <v>0</v>
          </cell>
          <cell r="P738">
            <v>0</v>
          </cell>
          <cell r="Q738">
            <v>0</v>
          </cell>
        </row>
        <row r="739">
          <cell r="A739">
            <v>2034</v>
          </cell>
          <cell r="B739" t="str">
            <v>Jul</v>
          </cell>
          <cell r="C739" t="str">
            <v>BPA (Peaking/SIE)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 t="str">
            <v>Div0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</row>
        <row r="740">
          <cell r="A740">
            <v>2034</v>
          </cell>
          <cell r="B740" t="str">
            <v>Jul</v>
          </cell>
          <cell r="C740" t="str">
            <v>Mead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 t="str">
            <v>Div0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</row>
        <row r="741">
          <cell r="A741">
            <v>2034</v>
          </cell>
          <cell r="B741" t="str">
            <v>Jul</v>
          </cell>
          <cell r="C741" t="str">
            <v>Montana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 t="str">
            <v>Div0</v>
          </cell>
          <cell r="J741">
            <v>150.19999999999999</v>
          </cell>
          <cell r="K741">
            <v>0</v>
          </cell>
          <cell r="L741">
            <v>0</v>
          </cell>
          <cell r="M741">
            <v>0</v>
          </cell>
          <cell r="N741">
            <v>150.19999999999999</v>
          </cell>
          <cell r="O741">
            <v>0</v>
          </cell>
          <cell r="P741">
            <v>0</v>
          </cell>
          <cell r="Q741">
            <v>0</v>
          </cell>
        </row>
        <row r="742">
          <cell r="A742">
            <v>2034</v>
          </cell>
          <cell r="B742" t="str">
            <v>Jul</v>
          </cell>
          <cell r="C742" t="str">
            <v>Hermiston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 t="str">
            <v>Div0</v>
          </cell>
          <cell r="J742">
            <v>227</v>
          </cell>
          <cell r="K742">
            <v>0</v>
          </cell>
          <cell r="L742">
            <v>0</v>
          </cell>
          <cell r="M742">
            <v>0</v>
          </cell>
          <cell r="N742">
            <v>227</v>
          </cell>
          <cell r="O742">
            <v>0</v>
          </cell>
          <cell r="P742">
            <v>0</v>
          </cell>
          <cell r="Q742">
            <v>0</v>
          </cell>
        </row>
        <row r="743">
          <cell r="A743">
            <v>2034</v>
          </cell>
          <cell r="B743" t="str">
            <v>Jul</v>
          </cell>
          <cell r="C743" t="str">
            <v>Yakima</v>
          </cell>
          <cell r="D743">
            <v>627.5</v>
          </cell>
          <cell r="E743">
            <v>0</v>
          </cell>
          <cell r="F743">
            <v>-5.2</v>
          </cell>
          <cell r="G743">
            <v>80.900000000000006</v>
          </cell>
          <cell r="H743">
            <v>-540.20000000000005</v>
          </cell>
          <cell r="I743">
            <v>-86.8</v>
          </cell>
          <cell r="J743">
            <v>0</v>
          </cell>
          <cell r="K743">
            <v>2.1</v>
          </cell>
          <cell r="L743">
            <v>0</v>
          </cell>
          <cell r="M743">
            <v>80</v>
          </cell>
          <cell r="N743">
            <v>0</v>
          </cell>
          <cell r="O743">
            <v>621.1</v>
          </cell>
          <cell r="P743">
            <v>2.0699999999999998</v>
          </cell>
          <cell r="Q743">
            <v>0</v>
          </cell>
        </row>
        <row r="744">
          <cell r="A744">
            <v>2034</v>
          </cell>
          <cell r="B744" t="str">
            <v>Jul</v>
          </cell>
          <cell r="C744" t="str">
            <v>WallaWalla</v>
          </cell>
          <cell r="D744">
            <v>295</v>
          </cell>
          <cell r="E744">
            <v>0</v>
          </cell>
          <cell r="F744">
            <v>-2.1</v>
          </cell>
          <cell r="G744">
            <v>38.1</v>
          </cell>
          <cell r="H744">
            <v>-239.2</v>
          </cell>
          <cell r="I744">
            <v>-81.599999999999994</v>
          </cell>
          <cell r="J744">
            <v>0</v>
          </cell>
          <cell r="K744">
            <v>53.8</v>
          </cell>
          <cell r="L744">
            <v>0</v>
          </cell>
          <cell r="M744">
            <v>0</v>
          </cell>
          <cell r="N744">
            <v>0</v>
          </cell>
          <cell r="O744">
            <v>277.3</v>
          </cell>
          <cell r="P744">
            <v>56.1</v>
          </cell>
          <cell r="Q744">
            <v>2.2999999999999998</v>
          </cell>
        </row>
        <row r="745">
          <cell r="A745">
            <v>2034</v>
          </cell>
          <cell r="B745" t="str">
            <v>Jul</v>
          </cell>
          <cell r="C745" t="str">
            <v>Path C North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 t="str">
            <v>Div0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</row>
        <row r="746">
          <cell r="A746">
            <v>2034</v>
          </cell>
          <cell r="B746" t="str">
            <v>Jul</v>
          </cell>
          <cell r="C746" t="str">
            <v>Path C South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 t="str">
            <v>Div0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</row>
        <row r="747">
          <cell r="A747">
            <v>2034</v>
          </cell>
          <cell r="B747" t="str">
            <v>Jul</v>
          </cell>
          <cell r="C747" t="str">
            <v>APS Transmission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 t="str">
            <v>Div0</v>
          </cell>
          <cell r="J747">
            <v>0</v>
          </cell>
          <cell r="K747">
            <v>0</v>
          </cell>
          <cell r="L747">
            <v>0</v>
          </cell>
          <cell r="M747">
            <v>350</v>
          </cell>
          <cell r="N747">
            <v>350</v>
          </cell>
          <cell r="O747">
            <v>0</v>
          </cell>
          <cell r="P747">
            <v>0</v>
          </cell>
          <cell r="Q747">
            <v>0</v>
          </cell>
        </row>
        <row r="748">
          <cell r="A748">
            <v>2034</v>
          </cell>
          <cell r="B748" t="str">
            <v>Jul</v>
          </cell>
          <cell r="C748" t="str">
            <v>Bridger East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 t="str">
            <v>Div0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</row>
        <row r="749">
          <cell r="A749">
            <v>2034</v>
          </cell>
          <cell r="B749" t="str">
            <v>Jul</v>
          </cell>
          <cell r="C749" t="str">
            <v>RedButte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 t="str">
            <v>Div0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</row>
        <row r="750">
          <cell r="A750">
            <v>2034</v>
          </cell>
          <cell r="B750" t="str">
            <v>Jul</v>
          </cell>
          <cell r="C750" t="str">
            <v>WyomingNE</v>
          </cell>
          <cell r="D750">
            <v>618.6</v>
          </cell>
          <cell r="E750">
            <v>0</v>
          </cell>
          <cell r="F750">
            <v>0</v>
          </cell>
          <cell r="G750">
            <v>80.400000000000006</v>
          </cell>
          <cell r="H750">
            <v>-255.5</v>
          </cell>
          <cell r="I750">
            <v>-41.3</v>
          </cell>
          <cell r="J750">
            <v>265.10000000000002</v>
          </cell>
          <cell r="K750">
            <v>98</v>
          </cell>
          <cell r="L750">
            <v>0</v>
          </cell>
          <cell r="M750">
            <v>0</v>
          </cell>
          <cell r="N750">
            <v>0</v>
          </cell>
          <cell r="O750">
            <v>335.9</v>
          </cell>
          <cell r="P750">
            <v>97.990000000000009</v>
          </cell>
          <cell r="Q750">
            <v>0</v>
          </cell>
        </row>
        <row r="751">
          <cell r="A751">
            <v>2034</v>
          </cell>
          <cell r="B751" t="str">
            <v>Jul</v>
          </cell>
          <cell r="C751" t="str">
            <v>WyomingSW</v>
          </cell>
          <cell r="D751">
            <v>538.6</v>
          </cell>
          <cell r="E751">
            <v>0</v>
          </cell>
          <cell r="F751">
            <v>-3.6</v>
          </cell>
          <cell r="G751">
            <v>69.599999999999994</v>
          </cell>
          <cell r="H751">
            <v>-132.4</v>
          </cell>
          <cell r="I751">
            <v>-24.7</v>
          </cell>
          <cell r="J751">
            <v>0</v>
          </cell>
          <cell r="K751">
            <v>2.7</v>
          </cell>
          <cell r="L751">
            <v>0</v>
          </cell>
          <cell r="M751">
            <v>400</v>
          </cell>
          <cell r="N751">
            <v>0</v>
          </cell>
          <cell r="O751">
            <v>201.9</v>
          </cell>
          <cell r="P751">
            <v>2.69</v>
          </cell>
          <cell r="Q751">
            <v>0</v>
          </cell>
        </row>
        <row r="752">
          <cell r="A752">
            <v>2034</v>
          </cell>
          <cell r="B752" t="str">
            <v>Jul</v>
          </cell>
          <cell r="C752" t="str">
            <v>Aeolis_Wyoming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 t="str">
            <v>Div0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A753">
            <v>2034</v>
          </cell>
          <cell r="B753" t="str">
            <v>Jul</v>
          </cell>
          <cell r="C753" t="str">
            <v>Chehalis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 t="str">
            <v>Div0</v>
          </cell>
          <cell r="J753">
            <v>464.7</v>
          </cell>
          <cell r="K753">
            <v>0</v>
          </cell>
          <cell r="L753">
            <v>0</v>
          </cell>
          <cell r="M753">
            <v>0</v>
          </cell>
          <cell r="N753">
            <v>464.7</v>
          </cell>
          <cell r="O753">
            <v>0</v>
          </cell>
          <cell r="P753">
            <v>0</v>
          </cell>
          <cell r="Q753">
            <v>0</v>
          </cell>
        </row>
        <row r="754">
          <cell r="A754">
            <v>2034</v>
          </cell>
          <cell r="B754" t="str">
            <v>Jul</v>
          </cell>
          <cell r="C754" t="str">
            <v>SOregonCal</v>
          </cell>
          <cell r="D754">
            <v>1771.7</v>
          </cell>
          <cell r="E754">
            <v>0</v>
          </cell>
          <cell r="F754">
            <v>-29.1</v>
          </cell>
          <cell r="G754">
            <v>226.5</v>
          </cell>
          <cell r="H754">
            <v>-234.4</v>
          </cell>
          <cell r="I754">
            <v>-13.4</v>
          </cell>
          <cell r="J754">
            <v>127.7</v>
          </cell>
          <cell r="K754">
            <v>54</v>
          </cell>
          <cell r="L754">
            <v>0</v>
          </cell>
          <cell r="M754">
            <v>1326.5</v>
          </cell>
          <cell r="N754">
            <v>0</v>
          </cell>
          <cell r="O754">
            <v>460.9</v>
          </cell>
          <cell r="P754">
            <v>55.03</v>
          </cell>
          <cell r="Q754">
            <v>1</v>
          </cell>
        </row>
        <row r="755">
          <cell r="A755">
            <v>2034</v>
          </cell>
          <cell r="B755" t="str">
            <v>Jul</v>
          </cell>
          <cell r="C755" t="str">
            <v>PortlandNC</v>
          </cell>
          <cell r="D755">
            <v>536.1</v>
          </cell>
          <cell r="E755">
            <v>0</v>
          </cell>
          <cell r="F755">
            <v>0</v>
          </cell>
          <cell r="G755">
            <v>69.7</v>
          </cell>
          <cell r="H755">
            <v>-37.1</v>
          </cell>
          <cell r="I755">
            <v>-6.9</v>
          </cell>
          <cell r="J755">
            <v>470.5</v>
          </cell>
          <cell r="K755">
            <v>-71.5</v>
          </cell>
          <cell r="L755">
            <v>0</v>
          </cell>
          <cell r="M755">
            <v>100</v>
          </cell>
          <cell r="N755">
            <v>0</v>
          </cell>
          <cell r="O755">
            <v>106.8</v>
          </cell>
          <cell r="P755">
            <v>6.52</v>
          </cell>
          <cell r="Q755">
            <v>78</v>
          </cell>
        </row>
        <row r="756">
          <cell r="A756">
            <v>2034</v>
          </cell>
          <cell r="B756" t="str">
            <v>Jul</v>
          </cell>
          <cell r="C756" t="str">
            <v>WillamValcc</v>
          </cell>
          <cell r="D756">
            <v>479.1</v>
          </cell>
          <cell r="E756">
            <v>0</v>
          </cell>
          <cell r="F756">
            <v>0</v>
          </cell>
          <cell r="G756">
            <v>62.3</v>
          </cell>
          <cell r="H756">
            <v>-407.6</v>
          </cell>
          <cell r="I756">
            <v>-85.1</v>
          </cell>
          <cell r="J756">
            <v>0</v>
          </cell>
          <cell r="K756">
            <v>0</v>
          </cell>
          <cell r="L756">
            <v>0</v>
          </cell>
          <cell r="M756">
            <v>71.5</v>
          </cell>
          <cell r="N756">
            <v>0</v>
          </cell>
          <cell r="O756">
            <v>469.9</v>
          </cell>
          <cell r="P756">
            <v>0</v>
          </cell>
          <cell r="Q756">
            <v>0</v>
          </cell>
        </row>
        <row r="757">
          <cell r="A757">
            <v>2034</v>
          </cell>
          <cell r="B757" t="str">
            <v>Jul</v>
          </cell>
          <cell r="C757" t="str">
            <v>Bethel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 t="str">
            <v>Div0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</row>
        <row r="758">
          <cell r="A758">
            <v>2034</v>
          </cell>
          <cell r="B758" t="str">
            <v>Jul</v>
          </cell>
          <cell r="C758" t="str">
            <v>Nevada - Oregon Border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 t="str">
            <v>Div0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</row>
        <row r="759">
          <cell r="A759">
            <v>2034</v>
          </cell>
          <cell r="B759" t="str">
            <v>Jul</v>
          </cell>
          <cell r="C759" t="str">
            <v>Bridger Constraint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 t="str">
            <v>Div0</v>
          </cell>
          <cell r="J759">
            <v>1401.1</v>
          </cell>
          <cell r="K759">
            <v>0</v>
          </cell>
          <cell r="L759">
            <v>0</v>
          </cell>
          <cell r="M759">
            <v>0</v>
          </cell>
          <cell r="N759">
            <v>1401.1</v>
          </cell>
          <cell r="O759">
            <v>0</v>
          </cell>
          <cell r="P759">
            <v>0</v>
          </cell>
          <cell r="Q759">
            <v>0</v>
          </cell>
        </row>
        <row r="760">
          <cell r="A760">
            <v>2034</v>
          </cell>
          <cell r="B760" t="str">
            <v>Jul</v>
          </cell>
          <cell r="C760" t="str">
            <v>Hemingway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 t="str">
            <v>Div0</v>
          </cell>
          <cell r="J760">
            <v>0</v>
          </cell>
          <cell r="K760">
            <v>0</v>
          </cell>
          <cell r="L760">
            <v>0</v>
          </cell>
          <cell r="M760">
            <v>750.8</v>
          </cell>
          <cell r="N760">
            <v>750.8</v>
          </cell>
          <cell r="O760">
            <v>0</v>
          </cell>
          <cell r="P760">
            <v>0</v>
          </cell>
          <cell r="Q760">
            <v>0</v>
          </cell>
        </row>
        <row r="761">
          <cell r="A761">
            <v>2034</v>
          </cell>
          <cell r="B761" t="str">
            <v>Jul</v>
          </cell>
          <cell r="C761" t="str">
            <v>Midpoint Meridian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 t="str">
            <v>Div0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</row>
        <row r="762">
          <cell r="A762">
            <v>2034</v>
          </cell>
          <cell r="B762" t="str">
            <v>Jul</v>
          </cell>
          <cell r="C762" t="str">
            <v>Craig Trans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 t="str">
            <v>Div0</v>
          </cell>
          <cell r="J762">
            <v>0</v>
          </cell>
          <cell r="K762">
            <v>0</v>
          </cell>
          <cell r="L762">
            <v>0</v>
          </cell>
          <cell r="M762">
            <v>67</v>
          </cell>
          <cell r="N762">
            <v>67</v>
          </cell>
          <cell r="O762">
            <v>0</v>
          </cell>
          <cell r="P762">
            <v>0</v>
          </cell>
          <cell r="Q762">
            <v>0</v>
          </cell>
        </row>
        <row r="763">
          <cell r="P763">
            <v>0</v>
          </cell>
          <cell r="Q763">
            <v>0</v>
          </cell>
        </row>
        <row r="764">
          <cell r="P764">
            <v>0</v>
          </cell>
          <cell r="Q764">
            <v>0</v>
          </cell>
        </row>
        <row r="765">
          <cell r="P765">
            <v>0</v>
          </cell>
          <cell r="Q765">
            <v>0</v>
          </cell>
        </row>
        <row r="766">
          <cell r="P766">
            <v>0</v>
          </cell>
          <cell r="Q766">
            <v>0</v>
          </cell>
        </row>
        <row r="767">
          <cell r="P767">
            <v>0</v>
          </cell>
          <cell r="Q767">
            <v>0</v>
          </cell>
        </row>
        <row r="768">
          <cell r="P768">
            <v>0</v>
          </cell>
          <cell r="Q768">
            <v>0</v>
          </cell>
        </row>
        <row r="769">
          <cell r="P769">
            <v>0</v>
          </cell>
          <cell r="Q769">
            <v>0</v>
          </cell>
        </row>
        <row r="770">
          <cell r="P770">
            <v>0</v>
          </cell>
          <cell r="Q770">
            <v>0</v>
          </cell>
        </row>
        <row r="771">
          <cell r="P771">
            <v>0</v>
          </cell>
          <cell r="Q771">
            <v>0</v>
          </cell>
        </row>
        <row r="772">
          <cell r="P772">
            <v>0</v>
          </cell>
          <cell r="Q772">
            <v>0</v>
          </cell>
        </row>
        <row r="773">
          <cell r="P773">
            <v>0</v>
          </cell>
          <cell r="Q773">
            <v>0</v>
          </cell>
        </row>
        <row r="774">
          <cell r="P774">
            <v>0</v>
          </cell>
          <cell r="Q774">
            <v>0</v>
          </cell>
        </row>
        <row r="775">
          <cell r="P775">
            <v>0</v>
          </cell>
          <cell r="Q775">
            <v>0</v>
          </cell>
        </row>
        <row r="776">
          <cell r="P776">
            <v>0</v>
          </cell>
          <cell r="Q776">
            <v>0</v>
          </cell>
        </row>
        <row r="777">
          <cell r="P777">
            <v>0</v>
          </cell>
          <cell r="Q777">
            <v>0</v>
          </cell>
        </row>
        <row r="778">
          <cell r="P778">
            <v>0</v>
          </cell>
          <cell r="Q778">
            <v>0</v>
          </cell>
        </row>
        <row r="779">
          <cell r="P779">
            <v>0</v>
          </cell>
          <cell r="Q779">
            <v>0</v>
          </cell>
        </row>
        <row r="780">
          <cell r="P780">
            <v>0</v>
          </cell>
          <cell r="Q780">
            <v>0</v>
          </cell>
        </row>
        <row r="781">
          <cell r="P781">
            <v>0</v>
          </cell>
          <cell r="Q781">
            <v>0</v>
          </cell>
        </row>
        <row r="782">
          <cell r="P782">
            <v>0</v>
          </cell>
          <cell r="Q782">
            <v>0</v>
          </cell>
        </row>
        <row r="783">
          <cell r="P783">
            <v>0</v>
          </cell>
          <cell r="Q783">
            <v>0</v>
          </cell>
        </row>
        <row r="784">
          <cell r="P784">
            <v>0</v>
          </cell>
          <cell r="Q784">
            <v>0</v>
          </cell>
        </row>
        <row r="785">
          <cell r="P785">
            <v>0</v>
          </cell>
          <cell r="Q785">
            <v>0</v>
          </cell>
        </row>
        <row r="786">
          <cell r="P786">
            <v>0</v>
          </cell>
          <cell r="Q786">
            <v>0</v>
          </cell>
        </row>
        <row r="787">
          <cell r="P787">
            <v>0</v>
          </cell>
          <cell r="Q787">
            <v>0</v>
          </cell>
        </row>
        <row r="788">
          <cell r="P788">
            <v>0</v>
          </cell>
          <cell r="Q788">
            <v>0</v>
          </cell>
        </row>
        <row r="789">
          <cell r="P789">
            <v>0</v>
          </cell>
          <cell r="Q789">
            <v>0</v>
          </cell>
        </row>
        <row r="790">
          <cell r="P790">
            <v>0</v>
          </cell>
          <cell r="Q790">
            <v>0</v>
          </cell>
        </row>
        <row r="791">
          <cell r="P791">
            <v>0</v>
          </cell>
          <cell r="Q791">
            <v>0</v>
          </cell>
        </row>
        <row r="792">
          <cell r="P792">
            <v>0</v>
          </cell>
          <cell r="Q792">
            <v>0</v>
          </cell>
        </row>
        <row r="793">
          <cell r="P793">
            <v>0</v>
          </cell>
          <cell r="Q793">
            <v>0</v>
          </cell>
        </row>
        <row r="794">
          <cell r="P794">
            <v>0</v>
          </cell>
          <cell r="Q794">
            <v>0</v>
          </cell>
        </row>
        <row r="795">
          <cell r="P795">
            <v>0</v>
          </cell>
          <cell r="Q795">
            <v>0</v>
          </cell>
        </row>
        <row r="796">
          <cell r="P796">
            <v>0</v>
          </cell>
          <cell r="Q796">
            <v>0</v>
          </cell>
        </row>
        <row r="797">
          <cell r="P797">
            <v>0</v>
          </cell>
          <cell r="Q797">
            <v>0</v>
          </cell>
        </row>
        <row r="798">
          <cell r="P798">
            <v>0</v>
          </cell>
          <cell r="Q798">
            <v>0</v>
          </cell>
        </row>
        <row r="799">
          <cell r="P799">
            <v>0</v>
          </cell>
          <cell r="Q799">
            <v>0</v>
          </cell>
        </row>
        <row r="800">
          <cell r="P800">
            <v>0</v>
          </cell>
          <cell r="Q800">
            <v>0</v>
          </cell>
        </row>
        <row r="801">
          <cell r="P801">
            <v>0</v>
          </cell>
          <cell r="Q801">
            <v>0</v>
          </cell>
        </row>
        <row r="802">
          <cell r="P802">
            <v>0</v>
          </cell>
          <cell r="Q802">
            <v>0</v>
          </cell>
        </row>
        <row r="803">
          <cell r="P803">
            <v>0</v>
          </cell>
          <cell r="Q803">
            <v>0</v>
          </cell>
        </row>
        <row r="804">
          <cell r="P804">
            <v>0</v>
          </cell>
          <cell r="Q804">
            <v>0</v>
          </cell>
        </row>
        <row r="805">
          <cell r="P805">
            <v>0</v>
          </cell>
          <cell r="Q805">
            <v>0</v>
          </cell>
        </row>
        <row r="806">
          <cell r="P806">
            <v>0</v>
          </cell>
          <cell r="Q806">
            <v>0</v>
          </cell>
        </row>
        <row r="807">
          <cell r="P807">
            <v>0</v>
          </cell>
          <cell r="Q807">
            <v>0</v>
          </cell>
        </row>
        <row r="808">
          <cell r="P808">
            <v>0</v>
          </cell>
          <cell r="Q808">
            <v>0</v>
          </cell>
        </row>
        <row r="809">
          <cell r="P809">
            <v>0</v>
          </cell>
          <cell r="Q809">
            <v>0</v>
          </cell>
        </row>
        <row r="810">
          <cell r="P810">
            <v>0</v>
          </cell>
          <cell r="Q810">
            <v>0</v>
          </cell>
        </row>
        <row r="811">
          <cell r="P811">
            <v>0</v>
          </cell>
          <cell r="Q811">
            <v>0</v>
          </cell>
        </row>
        <row r="812">
          <cell r="P812">
            <v>0</v>
          </cell>
          <cell r="Q812">
            <v>0</v>
          </cell>
        </row>
        <row r="813">
          <cell r="P813">
            <v>0</v>
          </cell>
          <cell r="Q813">
            <v>0</v>
          </cell>
        </row>
        <row r="814">
          <cell r="P814">
            <v>0</v>
          </cell>
          <cell r="Q814">
            <v>0</v>
          </cell>
        </row>
        <row r="815">
          <cell r="P815">
            <v>0</v>
          </cell>
          <cell r="Q815">
            <v>0</v>
          </cell>
        </row>
        <row r="816">
          <cell r="P816">
            <v>0</v>
          </cell>
          <cell r="Q816">
            <v>0</v>
          </cell>
        </row>
        <row r="817">
          <cell r="P817">
            <v>0</v>
          </cell>
          <cell r="Q817">
            <v>0</v>
          </cell>
        </row>
        <row r="818">
          <cell r="P818">
            <v>0</v>
          </cell>
          <cell r="Q818">
            <v>0</v>
          </cell>
        </row>
        <row r="819">
          <cell r="P819">
            <v>0</v>
          </cell>
          <cell r="Q819">
            <v>0</v>
          </cell>
        </row>
        <row r="820">
          <cell r="P820">
            <v>0</v>
          </cell>
          <cell r="Q820">
            <v>0</v>
          </cell>
        </row>
        <row r="821">
          <cell r="P821">
            <v>0</v>
          </cell>
          <cell r="Q821">
            <v>0</v>
          </cell>
        </row>
        <row r="822">
          <cell r="P822">
            <v>0</v>
          </cell>
          <cell r="Q822">
            <v>0</v>
          </cell>
        </row>
        <row r="823">
          <cell r="P823">
            <v>0</v>
          </cell>
          <cell r="Q823">
            <v>0</v>
          </cell>
        </row>
        <row r="824">
          <cell r="P824">
            <v>0</v>
          </cell>
          <cell r="Q824">
            <v>0</v>
          </cell>
        </row>
        <row r="825">
          <cell r="P825">
            <v>0</v>
          </cell>
          <cell r="Q825">
            <v>0</v>
          </cell>
        </row>
        <row r="826">
          <cell r="P826">
            <v>0</v>
          </cell>
          <cell r="Q826">
            <v>0</v>
          </cell>
        </row>
        <row r="827">
          <cell r="P827">
            <v>0</v>
          </cell>
          <cell r="Q827">
            <v>0</v>
          </cell>
        </row>
        <row r="828">
          <cell r="P828">
            <v>0</v>
          </cell>
          <cell r="Q828">
            <v>0</v>
          </cell>
        </row>
        <row r="829">
          <cell r="P829">
            <v>0</v>
          </cell>
          <cell r="Q829">
            <v>0</v>
          </cell>
        </row>
        <row r="830">
          <cell r="P830">
            <v>0</v>
          </cell>
          <cell r="Q830">
            <v>0</v>
          </cell>
        </row>
        <row r="831">
          <cell r="P831">
            <v>0</v>
          </cell>
          <cell r="Q831">
            <v>0</v>
          </cell>
        </row>
        <row r="832">
          <cell r="P832">
            <v>0</v>
          </cell>
          <cell r="Q832">
            <v>0</v>
          </cell>
        </row>
        <row r="833">
          <cell r="P833">
            <v>0</v>
          </cell>
          <cell r="Q833">
            <v>0</v>
          </cell>
        </row>
        <row r="834">
          <cell r="P834">
            <v>0</v>
          </cell>
          <cell r="Q834">
            <v>0</v>
          </cell>
        </row>
        <row r="835">
          <cell r="P835">
            <v>0</v>
          </cell>
          <cell r="Q835">
            <v>0</v>
          </cell>
        </row>
        <row r="836">
          <cell r="P836">
            <v>0</v>
          </cell>
          <cell r="Q836">
            <v>0</v>
          </cell>
        </row>
        <row r="837">
          <cell r="P837">
            <v>0</v>
          </cell>
          <cell r="Q837">
            <v>0</v>
          </cell>
        </row>
        <row r="838">
          <cell r="P838">
            <v>0</v>
          </cell>
          <cell r="Q838">
            <v>0</v>
          </cell>
        </row>
        <row r="839">
          <cell r="P839">
            <v>0</v>
          </cell>
          <cell r="Q839">
            <v>0</v>
          </cell>
        </row>
        <row r="840">
          <cell r="P840">
            <v>0</v>
          </cell>
          <cell r="Q840">
            <v>0</v>
          </cell>
        </row>
        <row r="841">
          <cell r="P841">
            <v>0</v>
          </cell>
          <cell r="Q841">
            <v>0</v>
          </cell>
        </row>
        <row r="842">
          <cell r="P842">
            <v>0</v>
          </cell>
          <cell r="Q842">
            <v>0</v>
          </cell>
        </row>
        <row r="843">
          <cell r="P843">
            <v>0</v>
          </cell>
          <cell r="Q843">
            <v>0</v>
          </cell>
        </row>
        <row r="844">
          <cell r="P844">
            <v>0</v>
          </cell>
          <cell r="Q844">
            <v>0</v>
          </cell>
        </row>
        <row r="845">
          <cell r="P845">
            <v>0</v>
          </cell>
          <cell r="Q845">
            <v>0</v>
          </cell>
        </row>
        <row r="846">
          <cell r="P846">
            <v>0</v>
          </cell>
          <cell r="Q846">
            <v>0</v>
          </cell>
        </row>
        <row r="847">
          <cell r="P847">
            <v>0</v>
          </cell>
          <cell r="Q847">
            <v>0</v>
          </cell>
        </row>
        <row r="848">
          <cell r="P848">
            <v>0</v>
          </cell>
          <cell r="Q848">
            <v>0</v>
          </cell>
        </row>
        <row r="849">
          <cell r="P849">
            <v>0</v>
          </cell>
          <cell r="Q849">
            <v>0</v>
          </cell>
        </row>
        <row r="850">
          <cell r="P850">
            <v>0</v>
          </cell>
          <cell r="Q850">
            <v>0</v>
          </cell>
        </row>
        <row r="851">
          <cell r="P851">
            <v>0</v>
          </cell>
          <cell r="Q851">
            <v>0</v>
          </cell>
        </row>
        <row r="852">
          <cell r="P852">
            <v>0</v>
          </cell>
          <cell r="Q852">
            <v>0</v>
          </cell>
        </row>
        <row r="853">
          <cell r="P853">
            <v>0</v>
          </cell>
          <cell r="Q853">
            <v>0</v>
          </cell>
        </row>
        <row r="854">
          <cell r="P854">
            <v>0</v>
          </cell>
          <cell r="Q854">
            <v>0</v>
          </cell>
        </row>
        <row r="855">
          <cell r="P855">
            <v>0</v>
          </cell>
          <cell r="Q855">
            <v>0</v>
          </cell>
        </row>
        <row r="856">
          <cell r="P856">
            <v>0</v>
          </cell>
          <cell r="Q856">
            <v>0</v>
          </cell>
        </row>
        <row r="857">
          <cell r="P857">
            <v>0</v>
          </cell>
          <cell r="Q857">
            <v>0</v>
          </cell>
        </row>
        <row r="858">
          <cell r="P858">
            <v>0</v>
          </cell>
          <cell r="Q858">
            <v>0</v>
          </cell>
        </row>
        <row r="859">
          <cell r="P859">
            <v>0</v>
          </cell>
          <cell r="Q859">
            <v>0</v>
          </cell>
        </row>
        <row r="860">
          <cell r="P860">
            <v>0</v>
          </cell>
          <cell r="Q860">
            <v>0</v>
          </cell>
        </row>
        <row r="861">
          <cell r="P861">
            <v>0</v>
          </cell>
          <cell r="Q861">
            <v>0</v>
          </cell>
        </row>
        <row r="862">
          <cell r="P862">
            <v>0</v>
          </cell>
          <cell r="Q862">
            <v>0</v>
          </cell>
        </row>
        <row r="863">
          <cell r="P863">
            <v>0</v>
          </cell>
          <cell r="Q863">
            <v>0</v>
          </cell>
        </row>
        <row r="864">
          <cell r="P864">
            <v>0</v>
          </cell>
          <cell r="Q864">
            <v>0</v>
          </cell>
        </row>
        <row r="865">
          <cell r="P865">
            <v>0</v>
          </cell>
          <cell r="Q865">
            <v>0</v>
          </cell>
        </row>
        <row r="866">
          <cell r="P866">
            <v>0</v>
          </cell>
          <cell r="Q866">
            <v>0</v>
          </cell>
        </row>
        <row r="867">
          <cell r="P867">
            <v>0</v>
          </cell>
          <cell r="Q867">
            <v>0</v>
          </cell>
        </row>
        <row r="868">
          <cell r="P868">
            <v>0</v>
          </cell>
          <cell r="Q868">
            <v>0</v>
          </cell>
        </row>
        <row r="869">
          <cell r="P869">
            <v>0</v>
          </cell>
          <cell r="Q869">
            <v>0</v>
          </cell>
        </row>
        <row r="870">
          <cell r="P870">
            <v>0</v>
          </cell>
          <cell r="Q870">
            <v>0</v>
          </cell>
        </row>
        <row r="871">
          <cell r="P871">
            <v>0</v>
          </cell>
          <cell r="Q871">
            <v>0</v>
          </cell>
        </row>
        <row r="872">
          <cell r="P872">
            <v>0</v>
          </cell>
          <cell r="Q872">
            <v>0</v>
          </cell>
        </row>
        <row r="873">
          <cell r="P873">
            <v>0</v>
          </cell>
          <cell r="Q873">
            <v>0</v>
          </cell>
        </row>
        <row r="874">
          <cell r="P874">
            <v>0</v>
          </cell>
          <cell r="Q874">
            <v>0</v>
          </cell>
        </row>
        <row r="875">
          <cell r="P875">
            <v>0</v>
          </cell>
          <cell r="Q875">
            <v>0</v>
          </cell>
        </row>
        <row r="876">
          <cell r="P876">
            <v>0</v>
          </cell>
          <cell r="Q876">
            <v>0</v>
          </cell>
        </row>
        <row r="877">
          <cell r="P877">
            <v>0</v>
          </cell>
          <cell r="Q877">
            <v>0</v>
          </cell>
        </row>
        <row r="878">
          <cell r="P878">
            <v>0</v>
          </cell>
          <cell r="Q878">
            <v>0</v>
          </cell>
        </row>
        <row r="879">
          <cell r="P879">
            <v>0</v>
          </cell>
          <cell r="Q879">
            <v>0</v>
          </cell>
        </row>
        <row r="880">
          <cell r="P880">
            <v>0</v>
          </cell>
          <cell r="Q880">
            <v>0</v>
          </cell>
        </row>
        <row r="881">
          <cell r="P881">
            <v>0</v>
          </cell>
          <cell r="Q881">
            <v>0</v>
          </cell>
        </row>
        <row r="882">
          <cell r="P882">
            <v>0</v>
          </cell>
          <cell r="Q882">
            <v>0</v>
          </cell>
        </row>
        <row r="883">
          <cell r="P883">
            <v>0</v>
          </cell>
          <cell r="Q883">
            <v>0</v>
          </cell>
        </row>
        <row r="884">
          <cell r="P884">
            <v>0</v>
          </cell>
          <cell r="Q884">
            <v>0</v>
          </cell>
        </row>
        <row r="885">
          <cell r="P885">
            <v>0</v>
          </cell>
          <cell r="Q885">
            <v>0</v>
          </cell>
        </row>
        <row r="886">
          <cell r="P886">
            <v>0</v>
          </cell>
          <cell r="Q886">
            <v>0</v>
          </cell>
        </row>
        <row r="887">
          <cell r="P887">
            <v>0</v>
          </cell>
          <cell r="Q887">
            <v>0</v>
          </cell>
        </row>
        <row r="888">
          <cell r="P888">
            <v>0</v>
          </cell>
          <cell r="Q888">
            <v>0</v>
          </cell>
        </row>
        <row r="889">
          <cell r="P889">
            <v>0</v>
          </cell>
          <cell r="Q889">
            <v>0</v>
          </cell>
        </row>
        <row r="890">
          <cell r="P890">
            <v>0</v>
          </cell>
          <cell r="Q890">
            <v>0</v>
          </cell>
        </row>
        <row r="891">
          <cell r="P891">
            <v>0</v>
          </cell>
          <cell r="Q891">
            <v>0</v>
          </cell>
        </row>
        <row r="892">
          <cell r="P892">
            <v>0</v>
          </cell>
          <cell r="Q892">
            <v>0</v>
          </cell>
        </row>
        <row r="893">
          <cell r="P893">
            <v>0</v>
          </cell>
          <cell r="Q893">
            <v>0</v>
          </cell>
        </row>
        <row r="894">
          <cell r="P894">
            <v>0</v>
          </cell>
          <cell r="Q894">
            <v>0</v>
          </cell>
        </row>
        <row r="895">
          <cell r="P895">
            <v>0</v>
          </cell>
          <cell r="Q895">
            <v>0</v>
          </cell>
        </row>
        <row r="896">
          <cell r="P896">
            <v>0</v>
          </cell>
          <cell r="Q896">
            <v>0</v>
          </cell>
        </row>
        <row r="897">
          <cell r="P897">
            <v>0</v>
          </cell>
          <cell r="Q897">
            <v>0</v>
          </cell>
        </row>
        <row r="898">
          <cell r="P898">
            <v>0</v>
          </cell>
          <cell r="Q898">
            <v>0</v>
          </cell>
        </row>
        <row r="899">
          <cell r="P899">
            <v>0</v>
          </cell>
          <cell r="Q899">
            <v>0</v>
          </cell>
        </row>
        <row r="900">
          <cell r="P900">
            <v>0</v>
          </cell>
          <cell r="Q900">
            <v>0</v>
          </cell>
        </row>
        <row r="901">
          <cell r="P901">
            <v>0</v>
          </cell>
          <cell r="Q901">
            <v>0</v>
          </cell>
        </row>
        <row r="902">
          <cell r="P902">
            <v>0</v>
          </cell>
          <cell r="Q902">
            <v>0</v>
          </cell>
        </row>
        <row r="903">
          <cell r="P903">
            <v>0</v>
          </cell>
          <cell r="Q903">
            <v>0</v>
          </cell>
        </row>
        <row r="904">
          <cell r="P904">
            <v>0</v>
          </cell>
          <cell r="Q904">
            <v>0</v>
          </cell>
        </row>
        <row r="905">
          <cell r="P905">
            <v>0</v>
          </cell>
          <cell r="Q905">
            <v>0</v>
          </cell>
        </row>
        <row r="906">
          <cell r="P906">
            <v>0</v>
          </cell>
          <cell r="Q906">
            <v>0</v>
          </cell>
        </row>
        <row r="907">
          <cell r="P907">
            <v>0</v>
          </cell>
          <cell r="Q907">
            <v>0</v>
          </cell>
        </row>
        <row r="908">
          <cell r="P908">
            <v>0</v>
          </cell>
          <cell r="Q908">
            <v>0</v>
          </cell>
        </row>
        <row r="909">
          <cell r="P909">
            <v>0</v>
          </cell>
          <cell r="Q909">
            <v>0</v>
          </cell>
        </row>
        <row r="910">
          <cell r="P910">
            <v>0</v>
          </cell>
          <cell r="Q910">
            <v>0</v>
          </cell>
        </row>
        <row r="911">
          <cell r="P911">
            <v>0</v>
          </cell>
          <cell r="Q911">
            <v>0</v>
          </cell>
        </row>
        <row r="912">
          <cell r="P912">
            <v>0</v>
          </cell>
          <cell r="Q912">
            <v>0</v>
          </cell>
        </row>
        <row r="913">
          <cell r="P913">
            <v>0</v>
          </cell>
          <cell r="Q913">
            <v>0</v>
          </cell>
        </row>
        <row r="914">
          <cell r="P914">
            <v>0</v>
          </cell>
          <cell r="Q914">
            <v>0</v>
          </cell>
        </row>
        <row r="915">
          <cell r="P915">
            <v>0</v>
          </cell>
          <cell r="Q915">
            <v>0</v>
          </cell>
        </row>
        <row r="916">
          <cell r="P916">
            <v>0</v>
          </cell>
          <cell r="Q916">
            <v>0</v>
          </cell>
        </row>
        <row r="917">
          <cell r="P917">
            <v>0</v>
          </cell>
          <cell r="Q917">
            <v>0</v>
          </cell>
        </row>
        <row r="918">
          <cell r="P918">
            <v>0</v>
          </cell>
          <cell r="Q918">
            <v>0</v>
          </cell>
        </row>
        <row r="919">
          <cell r="P919">
            <v>0</v>
          </cell>
          <cell r="Q919">
            <v>0</v>
          </cell>
        </row>
        <row r="920">
          <cell r="P920">
            <v>0</v>
          </cell>
          <cell r="Q920">
            <v>0</v>
          </cell>
        </row>
        <row r="921">
          <cell r="P921">
            <v>0</v>
          </cell>
          <cell r="Q921">
            <v>0</v>
          </cell>
        </row>
        <row r="922">
          <cell r="P922">
            <v>0</v>
          </cell>
          <cell r="Q922">
            <v>0</v>
          </cell>
        </row>
        <row r="923">
          <cell r="P923">
            <v>0</v>
          </cell>
          <cell r="Q923">
            <v>0</v>
          </cell>
        </row>
        <row r="924">
          <cell r="P924">
            <v>0</v>
          </cell>
          <cell r="Q924">
            <v>0</v>
          </cell>
        </row>
        <row r="925">
          <cell r="P925">
            <v>0</v>
          </cell>
          <cell r="Q925">
            <v>0</v>
          </cell>
        </row>
        <row r="926">
          <cell r="P926">
            <v>0</v>
          </cell>
          <cell r="Q926">
            <v>0</v>
          </cell>
        </row>
        <row r="927">
          <cell r="P927">
            <v>0</v>
          </cell>
          <cell r="Q927">
            <v>0</v>
          </cell>
        </row>
        <row r="928">
          <cell r="P928">
            <v>0</v>
          </cell>
          <cell r="Q928">
            <v>0</v>
          </cell>
        </row>
        <row r="929">
          <cell r="P929">
            <v>0</v>
          </cell>
          <cell r="Q929">
            <v>0</v>
          </cell>
        </row>
        <row r="930">
          <cell r="P930">
            <v>0</v>
          </cell>
          <cell r="Q930">
            <v>0</v>
          </cell>
        </row>
        <row r="931">
          <cell r="P931">
            <v>0</v>
          </cell>
          <cell r="Q931">
            <v>0</v>
          </cell>
        </row>
        <row r="932">
          <cell r="P932">
            <v>0</v>
          </cell>
          <cell r="Q932">
            <v>0</v>
          </cell>
        </row>
        <row r="933">
          <cell r="P933">
            <v>0</v>
          </cell>
          <cell r="Q933">
            <v>0</v>
          </cell>
        </row>
        <row r="934">
          <cell r="P934">
            <v>0</v>
          </cell>
          <cell r="Q934">
            <v>0</v>
          </cell>
        </row>
        <row r="935">
          <cell r="P935">
            <v>0</v>
          </cell>
          <cell r="Q935">
            <v>0</v>
          </cell>
        </row>
        <row r="936">
          <cell r="P936">
            <v>0</v>
          </cell>
          <cell r="Q936">
            <v>0</v>
          </cell>
        </row>
        <row r="937">
          <cell r="P937">
            <v>0</v>
          </cell>
          <cell r="Q937">
            <v>0</v>
          </cell>
        </row>
        <row r="938">
          <cell r="P938">
            <v>0</v>
          </cell>
          <cell r="Q938">
            <v>0</v>
          </cell>
        </row>
        <row r="939">
          <cell r="P939">
            <v>0</v>
          </cell>
          <cell r="Q939">
            <v>0</v>
          </cell>
        </row>
        <row r="940">
          <cell r="P940">
            <v>0</v>
          </cell>
          <cell r="Q940">
            <v>0</v>
          </cell>
        </row>
        <row r="941">
          <cell r="P941">
            <v>0</v>
          </cell>
          <cell r="Q941">
            <v>0</v>
          </cell>
        </row>
        <row r="942">
          <cell r="P942">
            <v>0</v>
          </cell>
          <cell r="Q942">
            <v>0</v>
          </cell>
        </row>
        <row r="943">
          <cell r="P943">
            <v>0</v>
          </cell>
          <cell r="Q943">
            <v>0</v>
          </cell>
        </row>
        <row r="944">
          <cell r="P944">
            <v>0</v>
          </cell>
          <cell r="Q944">
            <v>0</v>
          </cell>
        </row>
        <row r="945">
          <cell r="P945">
            <v>0</v>
          </cell>
          <cell r="Q945">
            <v>0</v>
          </cell>
        </row>
        <row r="946">
          <cell r="P946">
            <v>0</v>
          </cell>
          <cell r="Q946">
            <v>0</v>
          </cell>
        </row>
        <row r="947">
          <cell r="P947">
            <v>0</v>
          </cell>
          <cell r="Q947">
            <v>0</v>
          </cell>
        </row>
        <row r="948">
          <cell r="P948">
            <v>0</v>
          </cell>
          <cell r="Q948">
            <v>0</v>
          </cell>
        </row>
        <row r="949">
          <cell r="P949">
            <v>0</v>
          </cell>
          <cell r="Q949">
            <v>0</v>
          </cell>
        </row>
        <row r="950">
          <cell r="P950">
            <v>0</v>
          </cell>
          <cell r="Q950">
            <v>0</v>
          </cell>
        </row>
        <row r="951">
          <cell r="P951">
            <v>0</v>
          </cell>
          <cell r="Q951">
            <v>0</v>
          </cell>
        </row>
        <row r="952">
          <cell r="P952">
            <v>0</v>
          </cell>
          <cell r="Q952">
            <v>0</v>
          </cell>
        </row>
        <row r="953">
          <cell r="P953">
            <v>0</v>
          </cell>
          <cell r="Q953">
            <v>0</v>
          </cell>
        </row>
        <row r="954">
          <cell r="P954">
            <v>0</v>
          </cell>
          <cell r="Q954">
            <v>0</v>
          </cell>
        </row>
        <row r="955">
          <cell r="P955">
            <v>0</v>
          </cell>
          <cell r="Q955">
            <v>0</v>
          </cell>
        </row>
        <row r="956">
          <cell r="P956">
            <v>0</v>
          </cell>
          <cell r="Q956">
            <v>0</v>
          </cell>
        </row>
        <row r="957">
          <cell r="P957">
            <v>0</v>
          </cell>
          <cell r="Q957">
            <v>0</v>
          </cell>
        </row>
        <row r="958">
          <cell r="P958">
            <v>0</v>
          </cell>
          <cell r="Q958">
            <v>0</v>
          </cell>
        </row>
        <row r="959">
          <cell r="P959">
            <v>0</v>
          </cell>
          <cell r="Q959">
            <v>0</v>
          </cell>
        </row>
        <row r="960">
          <cell r="P960">
            <v>0</v>
          </cell>
          <cell r="Q960">
            <v>0</v>
          </cell>
        </row>
        <row r="961">
          <cell r="P961">
            <v>0</v>
          </cell>
          <cell r="Q961">
            <v>0</v>
          </cell>
        </row>
        <row r="962">
          <cell r="P962">
            <v>0</v>
          </cell>
          <cell r="Q962">
            <v>0</v>
          </cell>
        </row>
        <row r="963">
          <cell r="P963">
            <v>0</v>
          </cell>
          <cell r="Q963">
            <v>0</v>
          </cell>
        </row>
        <row r="964">
          <cell r="P964">
            <v>0</v>
          </cell>
          <cell r="Q964">
            <v>0</v>
          </cell>
        </row>
        <row r="965">
          <cell r="P965">
            <v>0</v>
          </cell>
          <cell r="Q965">
            <v>0</v>
          </cell>
        </row>
        <row r="966">
          <cell r="P966">
            <v>0</v>
          </cell>
          <cell r="Q966">
            <v>0</v>
          </cell>
        </row>
        <row r="967">
          <cell r="P967">
            <v>0</v>
          </cell>
          <cell r="Q967">
            <v>0</v>
          </cell>
        </row>
        <row r="968">
          <cell r="P968">
            <v>0</v>
          </cell>
          <cell r="Q968">
            <v>0</v>
          </cell>
        </row>
        <row r="969">
          <cell r="P969">
            <v>0</v>
          </cell>
          <cell r="Q969">
            <v>0</v>
          </cell>
        </row>
        <row r="970">
          <cell r="P970">
            <v>0</v>
          </cell>
          <cell r="Q970">
            <v>0</v>
          </cell>
        </row>
        <row r="971">
          <cell r="P971">
            <v>0</v>
          </cell>
          <cell r="Q971">
            <v>0</v>
          </cell>
        </row>
        <row r="972">
          <cell r="P972">
            <v>0</v>
          </cell>
          <cell r="Q972">
            <v>0</v>
          </cell>
        </row>
        <row r="973">
          <cell r="P973">
            <v>0</v>
          </cell>
          <cell r="Q973">
            <v>0</v>
          </cell>
        </row>
        <row r="974">
          <cell r="P974">
            <v>0</v>
          </cell>
          <cell r="Q974">
            <v>0</v>
          </cell>
        </row>
        <row r="975">
          <cell r="P975">
            <v>0</v>
          </cell>
          <cell r="Q975">
            <v>0</v>
          </cell>
        </row>
        <row r="976">
          <cell r="P976">
            <v>0</v>
          </cell>
          <cell r="Q976">
            <v>0</v>
          </cell>
        </row>
        <row r="977">
          <cell r="P977">
            <v>0</v>
          </cell>
          <cell r="Q977">
            <v>0</v>
          </cell>
        </row>
        <row r="978">
          <cell r="P978">
            <v>0</v>
          </cell>
          <cell r="Q978">
            <v>0</v>
          </cell>
        </row>
        <row r="979">
          <cell r="P979">
            <v>0</v>
          </cell>
          <cell r="Q979">
            <v>0</v>
          </cell>
        </row>
        <row r="980">
          <cell r="P980">
            <v>0</v>
          </cell>
          <cell r="Q980">
            <v>0</v>
          </cell>
        </row>
        <row r="981">
          <cell r="P981">
            <v>0</v>
          </cell>
          <cell r="Q981">
            <v>0</v>
          </cell>
        </row>
        <row r="982">
          <cell r="P982">
            <v>0</v>
          </cell>
          <cell r="Q982">
            <v>0</v>
          </cell>
        </row>
        <row r="983">
          <cell r="P983">
            <v>0</v>
          </cell>
          <cell r="Q983">
            <v>0</v>
          </cell>
        </row>
        <row r="984">
          <cell r="P984">
            <v>0</v>
          </cell>
          <cell r="Q984">
            <v>0</v>
          </cell>
        </row>
        <row r="985">
          <cell r="P985">
            <v>0</v>
          </cell>
          <cell r="Q985">
            <v>0</v>
          </cell>
        </row>
        <row r="986">
          <cell r="P986">
            <v>0</v>
          </cell>
          <cell r="Q986">
            <v>0</v>
          </cell>
        </row>
        <row r="987">
          <cell r="P987">
            <v>0</v>
          </cell>
          <cell r="Q987">
            <v>0</v>
          </cell>
        </row>
        <row r="988">
          <cell r="P988">
            <v>0</v>
          </cell>
          <cell r="Q988">
            <v>0</v>
          </cell>
        </row>
        <row r="989">
          <cell r="P989">
            <v>0</v>
          </cell>
          <cell r="Q989">
            <v>0</v>
          </cell>
        </row>
        <row r="990">
          <cell r="P990">
            <v>0</v>
          </cell>
          <cell r="Q990">
            <v>0</v>
          </cell>
        </row>
        <row r="991">
          <cell r="P991">
            <v>0</v>
          </cell>
          <cell r="Q991">
            <v>0</v>
          </cell>
        </row>
        <row r="992">
          <cell r="P992">
            <v>0</v>
          </cell>
          <cell r="Q992">
            <v>0</v>
          </cell>
        </row>
        <row r="993">
          <cell r="P993">
            <v>0</v>
          </cell>
          <cell r="Q993">
            <v>0</v>
          </cell>
        </row>
        <row r="994">
          <cell r="P994">
            <v>0</v>
          </cell>
          <cell r="Q994">
            <v>0</v>
          </cell>
        </row>
        <row r="995">
          <cell r="P995">
            <v>0</v>
          </cell>
          <cell r="Q995">
            <v>0</v>
          </cell>
        </row>
        <row r="996">
          <cell r="P996">
            <v>0</v>
          </cell>
          <cell r="Q996">
            <v>0</v>
          </cell>
        </row>
        <row r="997">
          <cell r="P997">
            <v>0</v>
          </cell>
          <cell r="Q997">
            <v>0</v>
          </cell>
        </row>
        <row r="998">
          <cell r="P998">
            <v>0</v>
          </cell>
          <cell r="Q998">
            <v>0</v>
          </cell>
        </row>
        <row r="999">
          <cell r="P999">
            <v>0</v>
          </cell>
          <cell r="Q999">
            <v>0</v>
          </cell>
        </row>
        <row r="1000">
          <cell r="P1000">
            <v>0</v>
          </cell>
          <cell r="Q1000">
            <v>0</v>
          </cell>
        </row>
        <row r="1001">
          <cell r="P1001">
            <v>0</v>
          </cell>
          <cell r="Q1001">
            <v>0</v>
          </cell>
        </row>
        <row r="1002">
          <cell r="P1002">
            <v>0</v>
          </cell>
          <cell r="Q1002">
            <v>0</v>
          </cell>
        </row>
        <row r="1003">
          <cell r="P1003">
            <v>0</v>
          </cell>
          <cell r="Q1003">
            <v>0</v>
          </cell>
        </row>
        <row r="1004">
          <cell r="P1004">
            <v>0</v>
          </cell>
          <cell r="Q1004">
            <v>0</v>
          </cell>
        </row>
        <row r="1005">
          <cell r="P1005">
            <v>0</v>
          </cell>
          <cell r="Q1005">
            <v>0</v>
          </cell>
        </row>
        <row r="1006">
          <cell r="P1006">
            <v>0</v>
          </cell>
          <cell r="Q1006">
            <v>0</v>
          </cell>
        </row>
        <row r="1007">
          <cell r="P1007">
            <v>0</v>
          </cell>
          <cell r="Q1007">
            <v>0</v>
          </cell>
        </row>
        <row r="1008">
          <cell r="P1008">
            <v>0</v>
          </cell>
          <cell r="Q1008">
            <v>0</v>
          </cell>
        </row>
        <row r="1009">
          <cell r="P1009">
            <v>0</v>
          </cell>
          <cell r="Q1009">
            <v>0</v>
          </cell>
        </row>
        <row r="1010">
          <cell r="P1010">
            <v>0</v>
          </cell>
          <cell r="Q1010">
            <v>0</v>
          </cell>
        </row>
        <row r="1011">
          <cell r="P1011">
            <v>0</v>
          </cell>
          <cell r="Q1011">
            <v>0</v>
          </cell>
        </row>
        <row r="1012">
          <cell r="P1012">
            <v>0</v>
          </cell>
          <cell r="Q1012">
            <v>0</v>
          </cell>
        </row>
        <row r="1013">
          <cell r="P1013">
            <v>0</v>
          </cell>
          <cell r="Q1013">
            <v>0</v>
          </cell>
        </row>
        <row r="1014">
          <cell r="P1014">
            <v>0</v>
          </cell>
          <cell r="Q1014">
            <v>0</v>
          </cell>
        </row>
        <row r="1015">
          <cell r="P1015">
            <v>0</v>
          </cell>
          <cell r="Q1015">
            <v>0</v>
          </cell>
        </row>
        <row r="1016">
          <cell r="P1016">
            <v>0</v>
          </cell>
          <cell r="Q1016">
            <v>0</v>
          </cell>
        </row>
        <row r="1017">
          <cell r="P1017">
            <v>0</v>
          </cell>
          <cell r="Q1017">
            <v>0</v>
          </cell>
        </row>
        <row r="1018">
          <cell r="P1018">
            <v>0</v>
          </cell>
          <cell r="Q1018">
            <v>0</v>
          </cell>
        </row>
        <row r="1019">
          <cell r="P1019">
            <v>0</v>
          </cell>
          <cell r="Q1019">
            <v>0</v>
          </cell>
        </row>
        <row r="1020">
          <cell r="P1020">
            <v>0</v>
          </cell>
          <cell r="Q1020">
            <v>0</v>
          </cell>
        </row>
        <row r="1021">
          <cell r="P1021">
            <v>0</v>
          </cell>
          <cell r="Q1021">
            <v>0</v>
          </cell>
        </row>
        <row r="1022">
          <cell r="P1022">
            <v>0</v>
          </cell>
          <cell r="Q1022">
            <v>0</v>
          </cell>
        </row>
        <row r="1023">
          <cell r="P1023">
            <v>0</v>
          </cell>
          <cell r="Q1023">
            <v>0</v>
          </cell>
        </row>
        <row r="1024">
          <cell r="P1024">
            <v>0</v>
          </cell>
          <cell r="Q1024">
            <v>0</v>
          </cell>
        </row>
        <row r="1025">
          <cell r="P1025">
            <v>0</v>
          </cell>
          <cell r="Q1025">
            <v>0</v>
          </cell>
        </row>
        <row r="1026">
          <cell r="P1026">
            <v>0</v>
          </cell>
          <cell r="Q1026">
            <v>0</v>
          </cell>
        </row>
        <row r="1027">
          <cell r="P1027">
            <v>0</v>
          </cell>
          <cell r="Q1027">
            <v>0</v>
          </cell>
        </row>
        <row r="1028">
          <cell r="P1028">
            <v>0</v>
          </cell>
          <cell r="Q1028">
            <v>0</v>
          </cell>
        </row>
        <row r="1029">
          <cell r="P1029">
            <v>0</v>
          </cell>
          <cell r="Q1029">
            <v>0</v>
          </cell>
        </row>
        <row r="1030">
          <cell r="P1030">
            <v>0</v>
          </cell>
          <cell r="Q1030">
            <v>0</v>
          </cell>
        </row>
        <row r="1031">
          <cell r="P1031">
            <v>0</v>
          </cell>
          <cell r="Q1031">
            <v>0</v>
          </cell>
        </row>
        <row r="1032">
          <cell r="P1032">
            <v>0</v>
          </cell>
          <cell r="Q1032">
            <v>0</v>
          </cell>
        </row>
        <row r="1033">
          <cell r="P1033">
            <v>0</v>
          </cell>
          <cell r="Q1033">
            <v>0</v>
          </cell>
        </row>
        <row r="1034">
          <cell r="P1034">
            <v>0</v>
          </cell>
          <cell r="Q1034">
            <v>0</v>
          </cell>
        </row>
        <row r="1035">
          <cell r="P1035">
            <v>0</v>
          </cell>
          <cell r="Q1035">
            <v>0</v>
          </cell>
        </row>
        <row r="1036">
          <cell r="P1036">
            <v>0</v>
          </cell>
          <cell r="Q1036">
            <v>0</v>
          </cell>
        </row>
        <row r="1037">
          <cell r="P1037">
            <v>0</v>
          </cell>
          <cell r="Q1037">
            <v>0</v>
          </cell>
        </row>
        <row r="1038">
          <cell r="P1038">
            <v>0</v>
          </cell>
          <cell r="Q1038">
            <v>0</v>
          </cell>
        </row>
        <row r="1039">
          <cell r="P1039">
            <v>0</v>
          </cell>
          <cell r="Q1039">
            <v>0</v>
          </cell>
        </row>
        <row r="1040">
          <cell r="P1040">
            <v>0</v>
          </cell>
          <cell r="Q1040">
            <v>0</v>
          </cell>
        </row>
        <row r="1041">
          <cell r="P1041">
            <v>0</v>
          </cell>
          <cell r="Q1041">
            <v>0</v>
          </cell>
        </row>
        <row r="1042">
          <cell r="P1042">
            <v>0</v>
          </cell>
          <cell r="Q1042">
            <v>0</v>
          </cell>
        </row>
        <row r="1043">
          <cell r="P1043">
            <v>0</v>
          </cell>
          <cell r="Q1043">
            <v>0</v>
          </cell>
        </row>
        <row r="1044">
          <cell r="P1044">
            <v>0</v>
          </cell>
          <cell r="Q1044">
            <v>0</v>
          </cell>
        </row>
        <row r="1045">
          <cell r="P1045">
            <v>0</v>
          </cell>
          <cell r="Q1045">
            <v>0</v>
          </cell>
        </row>
        <row r="1046">
          <cell r="P1046">
            <v>0</v>
          </cell>
          <cell r="Q1046">
            <v>0</v>
          </cell>
        </row>
        <row r="1047">
          <cell r="P1047">
            <v>0</v>
          </cell>
          <cell r="Q1047">
            <v>0</v>
          </cell>
        </row>
        <row r="1048">
          <cell r="P1048">
            <v>0</v>
          </cell>
          <cell r="Q1048">
            <v>0</v>
          </cell>
        </row>
        <row r="1049">
          <cell r="P1049">
            <v>0</v>
          </cell>
          <cell r="Q1049">
            <v>0</v>
          </cell>
        </row>
        <row r="1050">
          <cell r="P1050">
            <v>0</v>
          </cell>
          <cell r="Q1050">
            <v>0</v>
          </cell>
        </row>
        <row r="1051">
          <cell r="P1051">
            <v>0</v>
          </cell>
          <cell r="Q1051">
            <v>0</v>
          </cell>
        </row>
        <row r="1052">
          <cell r="P1052">
            <v>0</v>
          </cell>
          <cell r="Q1052">
            <v>0</v>
          </cell>
        </row>
        <row r="1053">
          <cell r="P1053">
            <v>0</v>
          </cell>
          <cell r="Q1053">
            <v>0</v>
          </cell>
        </row>
        <row r="1054">
          <cell r="P1054">
            <v>0</v>
          </cell>
          <cell r="Q1054">
            <v>0</v>
          </cell>
        </row>
        <row r="1055">
          <cell r="P1055">
            <v>0</v>
          </cell>
          <cell r="Q1055">
            <v>0</v>
          </cell>
        </row>
        <row r="1056">
          <cell r="P1056">
            <v>0</v>
          </cell>
          <cell r="Q1056">
            <v>0</v>
          </cell>
        </row>
        <row r="1057">
          <cell r="P1057">
            <v>0</v>
          </cell>
          <cell r="Q1057">
            <v>0</v>
          </cell>
        </row>
        <row r="1058">
          <cell r="P1058">
            <v>0</v>
          </cell>
          <cell r="Q1058">
            <v>0</v>
          </cell>
        </row>
        <row r="1059">
          <cell r="P1059">
            <v>0</v>
          </cell>
          <cell r="Q1059">
            <v>0</v>
          </cell>
        </row>
        <row r="1060">
          <cell r="P1060">
            <v>0</v>
          </cell>
          <cell r="Q1060">
            <v>0</v>
          </cell>
        </row>
        <row r="1061">
          <cell r="P1061">
            <v>0</v>
          </cell>
          <cell r="Q1061">
            <v>0</v>
          </cell>
        </row>
        <row r="1062">
          <cell r="P1062">
            <v>0</v>
          </cell>
          <cell r="Q1062">
            <v>0</v>
          </cell>
        </row>
        <row r="1063">
          <cell r="P1063">
            <v>0</v>
          </cell>
          <cell r="Q1063">
            <v>0</v>
          </cell>
        </row>
        <row r="1064">
          <cell r="P1064">
            <v>0</v>
          </cell>
          <cell r="Q1064">
            <v>0</v>
          </cell>
        </row>
        <row r="1065">
          <cell r="P1065">
            <v>0</v>
          </cell>
          <cell r="Q1065">
            <v>0</v>
          </cell>
        </row>
        <row r="1066">
          <cell r="P1066">
            <v>0</v>
          </cell>
          <cell r="Q1066">
            <v>0</v>
          </cell>
        </row>
        <row r="1067">
          <cell r="P1067">
            <v>0</v>
          </cell>
          <cell r="Q1067">
            <v>0</v>
          </cell>
        </row>
        <row r="1068">
          <cell r="P1068">
            <v>0</v>
          </cell>
          <cell r="Q1068">
            <v>0</v>
          </cell>
        </row>
        <row r="1069">
          <cell r="P1069">
            <v>0</v>
          </cell>
          <cell r="Q1069">
            <v>0</v>
          </cell>
        </row>
        <row r="1070">
          <cell r="P1070">
            <v>0</v>
          </cell>
          <cell r="Q1070">
            <v>0</v>
          </cell>
        </row>
        <row r="1071">
          <cell r="P1071">
            <v>0</v>
          </cell>
          <cell r="Q1071">
            <v>0</v>
          </cell>
        </row>
        <row r="1072">
          <cell r="P1072">
            <v>0</v>
          </cell>
          <cell r="Q1072">
            <v>0</v>
          </cell>
        </row>
        <row r="1073">
          <cell r="P1073">
            <v>0</v>
          </cell>
          <cell r="Q1073">
            <v>0</v>
          </cell>
        </row>
        <row r="1074">
          <cell r="P1074">
            <v>0</v>
          </cell>
          <cell r="Q1074">
            <v>0</v>
          </cell>
        </row>
        <row r="1075">
          <cell r="P1075">
            <v>0</v>
          </cell>
          <cell r="Q1075">
            <v>0</v>
          </cell>
        </row>
        <row r="1076">
          <cell r="P1076">
            <v>0</v>
          </cell>
          <cell r="Q1076">
            <v>0</v>
          </cell>
        </row>
        <row r="1077">
          <cell r="P1077">
            <v>0</v>
          </cell>
          <cell r="Q1077">
            <v>0</v>
          </cell>
        </row>
        <row r="1078">
          <cell r="P1078">
            <v>0</v>
          </cell>
          <cell r="Q1078">
            <v>0</v>
          </cell>
        </row>
        <row r="1079">
          <cell r="P1079">
            <v>0</v>
          </cell>
          <cell r="Q1079">
            <v>0</v>
          </cell>
        </row>
        <row r="1080">
          <cell r="P1080">
            <v>0</v>
          </cell>
          <cell r="Q1080">
            <v>0</v>
          </cell>
        </row>
        <row r="1081">
          <cell r="P1081">
            <v>0</v>
          </cell>
          <cell r="Q1081">
            <v>0</v>
          </cell>
        </row>
        <row r="1082">
          <cell r="P1082">
            <v>0</v>
          </cell>
          <cell r="Q1082">
            <v>0</v>
          </cell>
        </row>
        <row r="1083">
          <cell r="P1083">
            <v>0</v>
          </cell>
          <cell r="Q1083">
            <v>0</v>
          </cell>
        </row>
        <row r="1084">
          <cell r="P1084">
            <v>0</v>
          </cell>
          <cell r="Q1084">
            <v>0</v>
          </cell>
        </row>
        <row r="1085">
          <cell r="P1085">
            <v>0</v>
          </cell>
          <cell r="Q1085">
            <v>0</v>
          </cell>
        </row>
        <row r="1086">
          <cell r="P1086">
            <v>0</v>
          </cell>
          <cell r="Q1086">
            <v>0</v>
          </cell>
        </row>
        <row r="1087">
          <cell r="P1087">
            <v>0</v>
          </cell>
          <cell r="Q1087">
            <v>0</v>
          </cell>
        </row>
        <row r="1088">
          <cell r="P1088">
            <v>0</v>
          </cell>
          <cell r="Q1088">
            <v>0</v>
          </cell>
        </row>
        <row r="1089">
          <cell r="P1089">
            <v>0</v>
          </cell>
          <cell r="Q1089">
            <v>0</v>
          </cell>
        </row>
        <row r="1090">
          <cell r="P1090">
            <v>0</v>
          </cell>
          <cell r="Q1090">
            <v>0</v>
          </cell>
        </row>
        <row r="1091">
          <cell r="P1091">
            <v>0</v>
          </cell>
          <cell r="Q1091">
            <v>0</v>
          </cell>
        </row>
        <row r="1092">
          <cell r="P1092">
            <v>0</v>
          </cell>
          <cell r="Q1092">
            <v>0</v>
          </cell>
        </row>
        <row r="1093">
          <cell r="P1093">
            <v>0</v>
          </cell>
          <cell r="Q1093">
            <v>0</v>
          </cell>
        </row>
        <row r="1094">
          <cell r="P1094">
            <v>0</v>
          </cell>
          <cell r="Q1094">
            <v>0</v>
          </cell>
        </row>
        <row r="1095">
          <cell r="P1095">
            <v>0</v>
          </cell>
          <cell r="Q1095">
            <v>0</v>
          </cell>
        </row>
        <row r="1096">
          <cell r="P1096">
            <v>0</v>
          </cell>
          <cell r="Q1096">
            <v>0</v>
          </cell>
        </row>
        <row r="1097">
          <cell r="P1097">
            <v>0</v>
          </cell>
          <cell r="Q1097">
            <v>0</v>
          </cell>
        </row>
        <row r="1098">
          <cell r="P1098">
            <v>0</v>
          </cell>
          <cell r="Q1098">
            <v>0</v>
          </cell>
        </row>
        <row r="1099">
          <cell r="P1099">
            <v>0</v>
          </cell>
          <cell r="Q1099">
            <v>0</v>
          </cell>
        </row>
        <row r="1100">
          <cell r="P1100">
            <v>0</v>
          </cell>
          <cell r="Q1100">
            <v>0</v>
          </cell>
        </row>
        <row r="1101">
          <cell r="P1101">
            <v>0</v>
          </cell>
          <cell r="Q1101">
            <v>0</v>
          </cell>
        </row>
        <row r="1102">
          <cell r="P1102">
            <v>0</v>
          </cell>
          <cell r="Q1102">
            <v>0</v>
          </cell>
        </row>
        <row r="1103">
          <cell r="P1103">
            <v>0</v>
          </cell>
          <cell r="Q1103">
            <v>0</v>
          </cell>
        </row>
        <row r="1104">
          <cell r="P1104">
            <v>0</v>
          </cell>
          <cell r="Q1104">
            <v>0</v>
          </cell>
        </row>
        <row r="1105">
          <cell r="P1105">
            <v>0</v>
          </cell>
          <cell r="Q1105">
            <v>0</v>
          </cell>
        </row>
        <row r="1106">
          <cell r="P1106">
            <v>0</v>
          </cell>
          <cell r="Q1106">
            <v>0</v>
          </cell>
        </row>
        <row r="1107">
          <cell r="P1107">
            <v>0</v>
          </cell>
          <cell r="Q1107">
            <v>0</v>
          </cell>
        </row>
        <row r="1108">
          <cell r="P1108">
            <v>0</v>
          </cell>
          <cell r="Q1108">
            <v>0</v>
          </cell>
        </row>
        <row r="1109">
          <cell r="P1109">
            <v>0</v>
          </cell>
          <cell r="Q1109">
            <v>0</v>
          </cell>
        </row>
        <row r="1110">
          <cell r="P1110">
            <v>0</v>
          </cell>
          <cell r="Q1110">
            <v>0</v>
          </cell>
        </row>
        <row r="1111">
          <cell r="P1111">
            <v>0</v>
          </cell>
          <cell r="Q1111">
            <v>0</v>
          </cell>
        </row>
        <row r="1112">
          <cell r="P1112">
            <v>0</v>
          </cell>
          <cell r="Q1112">
            <v>0</v>
          </cell>
        </row>
        <row r="1113">
          <cell r="P1113">
            <v>0</v>
          </cell>
          <cell r="Q1113">
            <v>0</v>
          </cell>
        </row>
        <row r="1114">
          <cell r="P1114">
            <v>0</v>
          </cell>
          <cell r="Q1114">
            <v>0</v>
          </cell>
        </row>
        <row r="1115">
          <cell r="P1115">
            <v>0</v>
          </cell>
          <cell r="Q1115">
            <v>0</v>
          </cell>
        </row>
        <row r="1116">
          <cell r="P1116">
            <v>0</v>
          </cell>
          <cell r="Q1116">
            <v>0</v>
          </cell>
        </row>
        <row r="1117">
          <cell r="P1117">
            <v>0</v>
          </cell>
          <cell r="Q1117">
            <v>0</v>
          </cell>
        </row>
        <row r="1118">
          <cell r="P1118">
            <v>0</v>
          </cell>
          <cell r="Q1118">
            <v>0</v>
          </cell>
        </row>
        <row r="1119">
          <cell r="P1119">
            <v>0</v>
          </cell>
          <cell r="Q1119">
            <v>0</v>
          </cell>
        </row>
        <row r="1120">
          <cell r="P1120">
            <v>0</v>
          </cell>
          <cell r="Q1120">
            <v>0</v>
          </cell>
        </row>
        <row r="1121">
          <cell r="P1121">
            <v>0</v>
          </cell>
          <cell r="Q1121">
            <v>0</v>
          </cell>
        </row>
        <row r="1122">
          <cell r="P1122">
            <v>0</v>
          </cell>
          <cell r="Q1122">
            <v>0</v>
          </cell>
        </row>
        <row r="1123">
          <cell r="P1123">
            <v>0</v>
          </cell>
          <cell r="Q1123">
            <v>0</v>
          </cell>
        </row>
        <row r="1124">
          <cell r="P1124">
            <v>0</v>
          </cell>
          <cell r="Q1124">
            <v>0</v>
          </cell>
        </row>
        <row r="1125">
          <cell r="P1125">
            <v>0</v>
          </cell>
          <cell r="Q1125">
            <v>0</v>
          </cell>
        </row>
        <row r="1126">
          <cell r="P1126">
            <v>0</v>
          </cell>
          <cell r="Q1126">
            <v>0</v>
          </cell>
        </row>
        <row r="1127">
          <cell r="P1127">
            <v>0</v>
          </cell>
          <cell r="Q1127">
            <v>0</v>
          </cell>
        </row>
        <row r="1128">
          <cell r="P1128">
            <v>0</v>
          </cell>
          <cell r="Q1128">
            <v>0</v>
          </cell>
        </row>
        <row r="1129">
          <cell r="P1129">
            <v>0</v>
          </cell>
          <cell r="Q1129">
            <v>0</v>
          </cell>
        </row>
        <row r="1130">
          <cell r="P1130">
            <v>0</v>
          </cell>
          <cell r="Q1130">
            <v>0</v>
          </cell>
        </row>
        <row r="1131">
          <cell r="P1131">
            <v>0</v>
          </cell>
          <cell r="Q1131">
            <v>0</v>
          </cell>
        </row>
        <row r="1132">
          <cell r="P1132">
            <v>0</v>
          </cell>
          <cell r="Q1132">
            <v>0</v>
          </cell>
        </row>
        <row r="1133">
          <cell r="P1133">
            <v>0</v>
          </cell>
          <cell r="Q1133">
            <v>0</v>
          </cell>
        </row>
        <row r="1134">
          <cell r="P1134">
            <v>0</v>
          </cell>
          <cell r="Q1134">
            <v>0</v>
          </cell>
        </row>
        <row r="1135">
          <cell r="P1135">
            <v>0</v>
          </cell>
          <cell r="Q1135">
            <v>0</v>
          </cell>
        </row>
        <row r="1136">
          <cell r="P1136">
            <v>0</v>
          </cell>
          <cell r="Q1136">
            <v>0</v>
          </cell>
        </row>
        <row r="1137">
          <cell r="P1137">
            <v>0</v>
          </cell>
          <cell r="Q1137">
            <v>0</v>
          </cell>
        </row>
        <row r="1138">
          <cell r="P1138">
            <v>0</v>
          </cell>
          <cell r="Q1138">
            <v>0</v>
          </cell>
        </row>
        <row r="1139">
          <cell r="P1139">
            <v>0</v>
          </cell>
          <cell r="Q1139">
            <v>0</v>
          </cell>
        </row>
        <row r="1140">
          <cell r="P1140">
            <v>0</v>
          </cell>
          <cell r="Q1140">
            <v>0</v>
          </cell>
        </row>
        <row r="1141">
          <cell r="P1141">
            <v>0</v>
          </cell>
          <cell r="Q1141">
            <v>0</v>
          </cell>
        </row>
        <row r="1142">
          <cell r="P1142">
            <v>0</v>
          </cell>
          <cell r="Q1142">
            <v>0</v>
          </cell>
        </row>
        <row r="1143">
          <cell r="P1143">
            <v>0</v>
          </cell>
          <cell r="Q1143">
            <v>0</v>
          </cell>
        </row>
        <row r="1144">
          <cell r="P1144">
            <v>0</v>
          </cell>
          <cell r="Q1144">
            <v>0</v>
          </cell>
        </row>
        <row r="1145">
          <cell r="P1145">
            <v>0</v>
          </cell>
          <cell r="Q1145">
            <v>0</v>
          </cell>
        </row>
        <row r="1146">
          <cell r="P1146">
            <v>0</v>
          </cell>
          <cell r="Q1146">
            <v>0</v>
          </cell>
        </row>
        <row r="1147">
          <cell r="P1147">
            <v>0</v>
          </cell>
          <cell r="Q1147">
            <v>0</v>
          </cell>
        </row>
        <row r="1148">
          <cell r="P1148">
            <v>0</v>
          </cell>
          <cell r="Q1148">
            <v>0</v>
          </cell>
        </row>
        <row r="1149">
          <cell r="P1149">
            <v>0</v>
          </cell>
          <cell r="Q1149">
            <v>0</v>
          </cell>
        </row>
        <row r="1150">
          <cell r="P1150">
            <v>0</v>
          </cell>
          <cell r="Q1150">
            <v>0</v>
          </cell>
        </row>
        <row r="1151">
          <cell r="P1151">
            <v>0</v>
          </cell>
          <cell r="Q1151">
            <v>0</v>
          </cell>
        </row>
        <row r="1152">
          <cell r="P1152">
            <v>0</v>
          </cell>
          <cell r="Q1152">
            <v>0</v>
          </cell>
        </row>
        <row r="1153">
          <cell r="P1153">
            <v>0</v>
          </cell>
          <cell r="Q1153">
            <v>0</v>
          </cell>
        </row>
        <row r="1154">
          <cell r="P1154">
            <v>0</v>
          </cell>
          <cell r="Q1154">
            <v>0</v>
          </cell>
        </row>
        <row r="1155">
          <cell r="P1155">
            <v>0</v>
          </cell>
          <cell r="Q1155">
            <v>0</v>
          </cell>
        </row>
        <row r="1156">
          <cell r="P1156">
            <v>0</v>
          </cell>
          <cell r="Q1156">
            <v>0</v>
          </cell>
        </row>
        <row r="1157">
          <cell r="P1157">
            <v>0</v>
          </cell>
          <cell r="Q1157">
            <v>0</v>
          </cell>
        </row>
        <row r="1158">
          <cell r="P1158">
            <v>0</v>
          </cell>
          <cell r="Q1158">
            <v>0</v>
          </cell>
        </row>
        <row r="1159">
          <cell r="P1159">
            <v>0</v>
          </cell>
          <cell r="Q1159">
            <v>0</v>
          </cell>
        </row>
        <row r="1160">
          <cell r="P1160">
            <v>0</v>
          </cell>
          <cell r="Q1160">
            <v>0</v>
          </cell>
        </row>
        <row r="1161">
          <cell r="P1161">
            <v>0</v>
          </cell>
          <cell r="Q1161">
            <v>0</v>
          </cell>
        </row>
        <row r="1162">
          <cell r="P1162">
            <v>0</v>
          </cell>
          <cell r="Q1162">
            <v>0</v>
          </cell>
        </row>
        <row r="1163">
          <cell r="P1163">
            <v>0</v>
          </cell>
          <cell r="Q1163">
            <v>0</v>
          </cell>
        </row>
        <row r="1164">
          <cell r="P1164">
            <v>0</v>
          </cell>
          <cell r="Q1164">
            <v>0</v>
          </cell>
        </row>
        <row r="1165">
          <cell r="P1165">
            <v>0</v>
          </cell>
          <cell r="Q1165">
            <v>0</v>
          </cell>
        </row>
        <row r="1166">
          <cell r="P1166">
            <v>0</v>
          </cell>
          <cell r="Q1166">
            <v>0</v>
          </cell>
        </row>
        <row r="1167">
          <cell r="P1167">
            <v>0</v>
          </cell>
          <cell r="Q1167">
            <v>0</v>
          </cell>
        </row>
        <row r="1168">
          <cell r="P1168">
            <v>0</v>
          </cell>
          <cell r="Q1168">
            <v>0</v>
          </cell>
        </row>
        <row r="1169">
          <cell r="P1169">
            <v>0</v>
          </cell>
          <cell r="Q1169">
            <v>0</v>
          </cell>
        </row>
        <row r="1170">
          <cell r="P1170">
            <v>0</v>
          </cell>
          <cell r="Q1170">
            <v>0</v>
          </cell>
        </row>
        <row r="1171">
          <cell r="P1171">
            <v>0</v>
          </cell>
          <cell r="Q1171">
            <v>0</v>
          </cell>
        </row>
        <row r="1172">
          <cell r="P1172">
            <v>0</v>
          </cell>
          <cell r="Q1172">
            <v>0</v>
          </cell>
        </row>
        <row r="1173">
          <cell r="P1173">
            <v>0</v>
          </cell>
          <cell r="Q1173">
            <v>0</v>
          </cell>
        </row>
        <row r="1174">
          <cell r="P1174">
            <v>0</v>
          </cell>
          <cell r="Q1174">
            <v>0</v>
          </cell>
        </row>
        <row r="1175">
          <cell r="P1175">
            <v>0</v>
          </cell>
          <cell r="Q1175">
            <v>0</v>
          </cell>
        </row>
        <row r="1176">
          <cell r="P1176">
            <v>0</v>
          </cell>
          <cell r="Q1176">
            <v>0</v>
          </cell>
        </row>
        <row r="1177">
          <cell r="P1177">
            <v>0</v>
          </cell>
          <cell r="Q1177">
            <v>0</v>
          </cell>
        </row>
        <row r="1178">
          <cell r="P1178">
            <v>0</v>
          </cell>
          <cell r="Q1178">
            <v>0</v>
          </cell>
        </row>
        <row r="1179">
          <cell r="P1179">
            <v>0</v>
          </cell>
          <cell r="Q1179">
            <v>0</v>
          </cell>
        </row>
        <row r="1180">
          <cell r="P1180">
            <v>0</v>
          </cell>
          <cell r="Q1180">
            <v>0</v>
          </cell>
        </row>
        <row r="1181">
          <cell r="P1181">
            <v>0</v>
          </cell>
          <cell r="Q1181">
            <v>0</v>
          </cell>
        </row>
        <row r="1182">
          <cell r="P1182">
            <v>0</v>
          </cell>
          <cell r="Q1182">
            <v>0</v>
          </cell>
        </row>
        <row r="1183">
          <cell r="P1183">
            <v>0</v>
          </cell>
          <cell r="Q1183">
            <v>0</v>
          </cell>
        </row>
        <row r="1184">
          <cell r="P1184">
            <v>0</v>
          </cell>
          <cell r="Q1184">
            <v>0</v>
          </cell>
        </row>
        <row r="1185">
          <cell r="P1185">
            <v>0</v>
          </cell>
          <cell r="Q1185">
            <v>0</v>
          </cell>
        </row>
        <row r="1186">
          <cell r="P1186">
            <v>0</v>
          </cell>
          <cell r="Q1186">
            <v>0</v>
          </cell>
        </row>
        <row r="1187">
          <cell r="P1187">
            <v>0</v>
          </cell>
          <cell r="Q1187">
            <v>0</v>
          </cell>
        </row>
        <row r="1188">
          <cell r="P1188">
            <v>0</v>
          </cell>
          <cell r="Q1188">
            <v>0</v>
          </cell>
        </row>
        <row r="1189">
          <cell r="P1189">
            <v>0</v>
          </cell>
          <cell r="Q1189">
            <v>0</v>
          </cell>
        </row>
        <row r="1190">
          <cell r="P1190">
            <v>0</v>
          </cell>
          <cell r="Q1190">
            <v>0</v>
          </cell>
        </row>
        <row r="1191">
          <cell r="P1191">
            <v>0</v>
          </cell>
          <cell r="Q1191">
            <v>0</v>
          </cell>
        </row>
        <row r="1192">
          <cell r="P1192">
            <v>0</v>
          </cell>
          <cell r="Q1192">
            <v>0</v>
          </cell>
        </row>
        <row r="1193">
          <cell r="P1193">
            <v>0</v>
          </cell>
          <cell r="Q1193">
            <v>0</v>
          </cell>
        </row>
        <row r="1194">
          <cell r="P1194">
            <v>0</v>
          </cell>
          <cell r="Q1194">
            <v>0</v>
          </cell>
        </row>
        <row r="1195">
          <cell r="P1195">
            <v>0</v>
          </cell>
          <cell r="Q1195">
            <v>0</v>
          </cell>
        </row>
        <row r="1196">
          <cell r="P1196">
            <v>0</v>
          </cell>
          <cell r="Q1196">
            <v>0</v>
          </cell>
        </row>
        <row r="1197">
          <cell r="P1197">
            <v>0</v>
          </cell>
          <cell r="Q1197">
            <v>0</v>
          </cell>
        </row>
        <row r="1198">
          <cell r="P1198">
            <v>0</v>
          </cell>
          <cell r="Q1198">
            <v>0</v>
          </cell>
        </row>
        <row r="1199">
          <cell r="P1199">
            <v>0</v>
          </cell>
          <cell r="Q1199">
            <v>0</v>
          </cell>
        </row>
        <row r="1200">
          <cell r="P1200">
            <v>0</v>
          </cell>
          <cell r="Q1200">
            <v>0</v>
          </cell>
        </row>
        <row r="1201">
          <cell r="P1201">
            <v>0</v>
          </cell>
          <cell r="Q1201">
            <v>0</v>
          </cell>
        </row>
        <row r="1202">
          <cell r="P1202">
            <v>0</v>
          </cell>
          <cell r="Q1202">
            <v>0</v>
          </cell>
        </row>
        <row r="1203">
          <cell r="P1203">
            <v>0</v>
          </cell>
          <cell r="Q1203">
            <v>0</v>
          </cell>
        </row>
        <row r="1204">
          <cell r="P1204">
            <v>0</v>
          </cell>
          <cell r="Q1204">
            <v>0</v>
          </cell>
        </row>
        <row r="1205">
          <cell r="P1205">
            <v>0</v>
          </cell>
          <cell r="Q1205">
            <v>0</v>
          </cell>
        </row>
        <row r="1206">
          <cell r="P1206">
            <v>0</v>
          </cell>
          <cell r="Q1206">
            <v>0</v>
          </cell>
        </row>
        <row r="1207">
          <cell r="P1207">
            <v>0</v>
          </cell>
          <cell r="Q1207">
            <v>0</v>
          </cell>
        </row>
        <row r="1208">
          <cell r="P1208">
            <v>0</v>
          </cell>
          <cell r="Q1208">
            <v>0</v>
          </cell>
        </row>
        <row r="1209">
          <cell r="P1209">
            <v>0</v>
          </cell>
          <cell r="Q1209">
            <v>0</v>
          </cell>
        </row>
        <row r="1210">
          <cell r="P1210">
            <v>0</v>
          </cell>
          <cell r="Q1210">
            <v>0</v>
          </cell>
        </row>
        <row r="1211">
          <cell r="P1211">
            <v>0</v>
          </cell>
          <cell r="Q1211">
            <v>0</v>
          </cell>
        </row>
        <row r="1212">
          <cell r="P1212">
            <v>0</v>
          </cell>
          <cell r="Q1212">
            <v>0</v>
          </cell>
        </row>
        <row r="1213">
          <cell r="P1213">
            <v>0</v>
          </cell>
          <cell r="Q1213">
            <v>0</v>
          </cell>
        </row>
        <row r="1214">
          <cell r="P1214">
            <v>0</v>
          </cell>
          <cell r="Q1214">
            <v>0</v>
          </cell>
        </row>
        <row r="1215">
          <cell r="P1215">
            <v>0</v>
          </cell>
          <cell r="Q1215">
            <v>0</v>
          </cell>
        </row>
        <row r="1216">
          <cell r="P1216">
            <v>0</v>
          </cell>
          <cell r="Q1216">
            <v>0</v>
          </cell>
        </row>
        <row r="1217">
          <cell r="P1217">
            <v>0</v>
          </cell>
          <cell r="Q1217">
            <v>0</v>
          </cell>
        </row>
        <row r="1218">
          <cell r="P1218">
            <v>0</v>
          </cell>
          <cell r="Q1218">
            <v>0</v>
          </cell>
        </row>
        <row r="1219">
          <cell r="P1219">
            <v>0</v>
          </cell>
          <cell r="Q1219">
            <v>0</v>
          </cell>
        </row>
        <row r="1220">
          <cell r="P1220">
            <v>0</v>
          </cell>
          <cell r="Q1220">
            <v>0</v>
          </cell>
        </row>
        <row r="1221">
          <cell r="P1221">
            <v>0</v>
          </cell>
          <cell r="Q1221">
            <v>0</v>
          </cell>
        </row>
        <row r="1222">
          <cell r="P1222">
            <v>0</v>
          </cell>
          <cell r="Q1222">
            <v>0</v>
          </cell>
        </row>
      </sheetData>
      <sheetData sheetId="11"/>
      <sheetData sheetId="12"/>
      <sheetData sheetId="13"/>
      <sheetData sheetId="14"/>
      <sheetData sheetId="15">
        <row r="5">
          <cell r="A5" t="str">
            <v>Index</v>
          </cell>
          <cell r="B5" t="str">
            <v>Region</v>
          </cell>
          <cell r="C5" t="str">
            <v>TA Name</v>
          </cell>
          <cell r="E5" t="str">
            <v>Index</v>
          </cell>
          <cell r="F5" t="str">
            <v>Region</v>
          </cell>
          <cell r="G5" t="str">
            <v>TA Name</v>
          </cell>
        </row>
        <row r="6">
          <cell r="A6">
            <v>1</v>
          </cell>
          <cell r="B6" t="str">
            <v>East</v>
          </cell>
          <cell r="C6" t="str">
            <v>Clover</v>
          </cell>
          <cell r="E6">
            <v>1</v>
          </cell>
          <cell r="F6" t="str">
            <v>West</v>
          </cell>
          <cell r="G6" t="str">
            <v>PortlandNC</v>
          </cell>
        </row>
        <row r="7">
          <cell r="A7">
            <v>2</v>
          </cell>
          <cell r="B7" t="str">
            <v>East</v>
          </cell>
          <cell r="C7" t="str">
            <v>Utah South</v>
          </cell>
          <cell r="E7">
            <v>2</v>
          </cell>
          <cell r="F7" t="str">
            <v>West</v>
          </cell>
          <cell r="G7" t="str">
            <v>SOregonCal</v>
          </cell>
        </row>
        <row r="8">
          <cell r="A8">
            <v>3</v>
          </cell>
          <cell r="B8" t="str">
            <v>East</v>
          </cell>
          <cell r="C8" t="str">
            <v>Utah North</v>
          </cell>
          <cell r="E8">
            <v>3</v>
          </cell>
          <cell r="F8" t="str">
            <v>West</v>
          </cell>
          <cell r="G8" t="str">
            <v>WallaWalla</v>
          </cell>
        </row>
        <row r="9">
          <cell r="A9">
            <v>4</v>
          </cell>
          <cell r="B9" t="str">
            <v>East</v>
          </cell>
          <cell r="C9" t="str">
            <v>Goshen</v>
          </cell>
          <cell r="E9">
            <v>4</v>
          </cell>
          <cell r="F9" t="str">
            <v>West</v>
          </cell>
          <cell r="G9" t="str">
            <v>WillamValcc</v>
          </cell>
        </row>
        <row r="10">
          <cell r="A10">
            <v>5</v>
          </cell>
          <cell r="B10" t="str">
            <v>East</v>
          </cell>
          <cell r="C10" t="str">
            <v>WyomingNE</v>
          </cell>
          <cell r="E10">
            <v>5</v>
          </cell>
          <cell r="F10" t="str">
            <v>West</v>
          </cell>
          <cell r="G10" t="str">
            <v>Yakima</v>
          </cell>
        </row>
        <row r="11">
          <cell r="A11">
            <v>6</v>
          </cell>
          <cell r="B11" t="str">
            <v>East</v>
          </cell>
          <cell r="C11" t="str">
            <v>WyomingSW</v>
          </cell>
          <cell r="E11">
            <v>6</v>
          </cell>
          <cell r="F11" t="str">
            <v>West</v>
          </cell>
          <cell r="G11" t="str">
            <v>Bethel</v>
          </cell>
        </row>
        <row r="12">
          <cell r="A12">
            <v>7</v>
          </cell>
          <cell r="B12" t="str">
            <v>East</v>
          </cell>
          <cell r="C12" t="str">
            <v>APS Transmission</v>
          </cell>
          <cell r="E12">
            <v>7</v>
          </cell>
          <cell r="F12" t="str">
            <v>West</v>
          </cell>
          <cell r="G12" t="str">
            <v>BPA (Peaking/SIE)</v>
          </cell>
        </row>
        <row r="13">
          <cell r="A13">
            <v>8</v>
          </cell>
          <cell r="B13" t="str">
            <v>East</v>
          </cell>
          <cell r="C13" t="str">
            <v>Arizona</v>
          </cell>
          <cell r="E13">
            <v>8</v>
          </cell>
          <cell r="F13" t="str">
            <v>West</v>
          </cell>
          <cell r="G13" t="str">
            <v>COB</v>
          </cell>
        </row>
        <row r="14">
          <cell r="A14">
            <v>9</v>
          </cell>
          <cell r="B14" t="str">
            <v>East</v>
          </cell>
          <cell r="C14" t="str">
            <v>Brady</v>
          </cell>
          <cell r="E14">
            <v>9</v>
          </cell>
          <cell r="F14" t="str">
            <v>West</v>
          </cell>
          <cell r="G14" t="str">
            <v>Chehalis</v>
          </cell>
        </row>
        <row r="15">
          <cell r="A15">
            <v>10</v>
          </cell>
          <cell r="B15" t="str">
            <v>East</v>
          </cell>
          <cell r="C15" t="str">
            <v>Bridger East</v>
          </cell>
          <cell r="E15">
            <v>10</v>
          </cell>
          <cell r="F15" t="str">
            <v>West</v>
          </cell>
          <cell r="G15" t="str">
            <v>Hemingway</v>
          </cell>
        </row>
        <row r="16">
          <cell r="A16">
            <v>11</v>
          </cell>
          <cell r="B16" t="str">
            <v>East</v>
          </cell>
          <cell r="C16" t="str">
            <v>Cholla</v>
          </cell>
          <cell r="E16">
            <v>11</v>
          </cell>
          <cell r="F16" t="str">
            <v>West</v>
          </cell>
          <cell r="G16" t="str">
            <v>Hermiston</v>
          </cell>
        </row>
        <row r="17">
          <cell r="A17">
            <v>12</v>
          </cell>
          <cell r="B17" t="str">
            <v>East</v>
          </cell>
          <cell r="C17" t="str">
            <v>Colorado</v>
          </cell>
          <cell r="E17">
            <v>12</v>
          </cell>
          <cell r="F17" t="str">
            <v>West</v>
          </cell>
          <cell r="G17" t="str">
            <v>Bridger West</v>
          </cell>
        </row>
        <row r="18">
          <cell r="A18">
            <v>13</v>
          </cell>
          <cell r="B18" t="str">
            <v>East</v>
          </cell>
          <cell r="C18" t="str">
            <v>_4-Corners</v>
          </cell>
          <cell r="E18">
            <v>13</v>
          </cell>
          <cell r="F18" t="str">
            <v>West</v>
          </cell>
          <cell r="G18" t="str">
            <v>Bridger Constraint</v>
          </cell>
        </row>
        <row r="19">
          <cell r="A19">
            <v>14</v>
          </cell>
          <cell r="B19" t="str">
            <v>East</v>
          </cell>
          <cell r="C19" t="str">
            <v>Mead</v>
          </cell>
          <cell r="E19">
            <v>14</v>
          </cell>
          <cell r="F19" t="str">
            <v>West</v>
          </cell>
          <cell r="G19" t="str">
            <v>Borah</v>
          </cell>
        </row>
        <row r="20">
          <cell r="A20">
            <v>15</v>
          </cell>
          <cell r="B20" t="str">
            <v>East</v>
          </cell>
          <cell r="C20" t="str">
            <v>Mona</v>
          </cell>
          <cell r="E20">
            <v>15</v>
          </cell>
          <cell r="F20" t="str">
            <v>West</v>
          </cell>
          <cell r="G20" t="str">
            <v>Midpoint Meridian</v>
          </cell>
        </row>
        <row r="21">
          <cell r="A21">
            <v>16</v>
          </cell>
          <cell r="B21" t="str">
            <v>East</v>
          </cell>
          <cell r="C21" t="str">
            <v>Palo Verde</v>
          </cell>
          <cell r="E21">
            <v>16</v>
          </cell>
          <cell r="F21" t="str">
            <v>West</v>
          </cell>
          <cell r="G21" t="str">
            <v>Mid Columbia</v>
          </cell>
        </row>
        <row r="22">
          <cell r="A22">
            <v>17</v>
          </cell>
          <cell r="B22" t="str">
            <v>East</v>
          </cell>
          <cell r="C22" t="str">
            <v>Path C North</v>
          </cell>
          <cell r="E22">
            <v>17</v>
          </cell>
          <cell r="F22" t="str">
            <v>West</v>
          </cell>
          <cell r="G22" t="str">
            <v>Montana</v>
          </cell>
        </row>
        <row r="23">
          <cell r="A23">
            <v>18</v>
          </cell>
          <cell r="B23" t="str">
            <v>East</v>
          </cell>
          <cell r="C23" t="str">
            <v>Path C South</v>
          </cell>
          <cell r="E23">
            <v>18</v>
          </cell>
          <cell r="F23" t="str">
            <v>West</v>
          </cell>
          <cell r="G23" t="str">
            <v>Nevada - Oregon Border</v>
          </cell>
        </row>
        <row r="24">
          <cell r="A24">
            <v>19</v>
          </cell>
          <cell r="B24" t="str">
            <v>East</v>
          </cell>
          <cell r="C24" t="str">
            <v>RedButte</v>
          </cell>
          <cell r="E24">
            <v>19</v>
          </cell>
          <cell r="F24" t="str">
            <v>West</v>
          </cell>
          <cell r="G24" t="str">
            <v xml:space="preserve"> </v>
          </cell>
        </row>
        <row r="25">
          <cell r="A25">
            <v>20</v>
          </cell>
          <cell r="B25" t="str">
            <v>East</v>
          </cell>
          <cell r="C25" t="str">
            <v>WyomingAE</v>
          </cell>
          <cell r="E25">
            <v>20</v>
          </cell>
          <cell r="F25" t="str">
            <v>West</v>
          </cell>
          <cell r="G25" t="str">
            <v xml:space="preserve"> </v>
          </cell>
        </row>
        <row r="26">
          <cell r="A26">
            <v>21</v>
          </cell>
          <cell r="B26" t="str">
            <v>East</v>
          </cell>
          <cell r="C26" t="str">
            <v xml:space="preserve"> </v>
          </cell>
          <cell r="E26">
            <v>21</v>
          </cell>
          <cell r="F26" t="str">
            <v>West</v>
          </cell>
          <cell r="G26" t="str">
            <v xml:space="preserve"> </v>
          </cell>
        </row>
        <row r="27">
          <cell r="A27">
            <v>22</v>
          </cell>
          <cell r="B27" t="str">
            <v>East</v>
          </cell>
          <cell r="C27" t="str">
            <v xml:space="preserve"> </v>
          </cell>
          <cell r="E27">
            <v>22</v>
          </cell>
          <cell r="F27" t="str">
            <v>West</v>
          </cell>
          <cell r="G2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LR"/>
    </sheetNames>
    <sheetDataSet>
      <sheetData sheetId="0">
        <row r="2">
          <cell r="D2" t="str">
            <v>2015 IRP - Load and Resource Balance</v>
          </cell>
        </row>
        <row r="3">
          <cell r="D3" t="str">
            <v>Planning Reserve Margin = 13%</v>
          </cell>
        </row>
        <row r="5">
          <cell r="C5" t="str">
            <v>Calendar Year</v>
          </cell>
          <cell r="D5">
            <v>2015</v>
          </cell>
          <cell r="E5">
            <v>2016</v>
          </cell>
          <cell r="F5">
            <v>2017</v>
          </cell>
          <cell r="G5">
            <v>2018</v>
          </cell>
          <cell r="H5">
            <v>2019</v>
          </cell>
          <cell r="I5">
            <v>2020</v>
          </cell>
          <cell r="J5">
            <v>2021</v>
          </cell>
          <cell r="K5">
            <v>2022</v>
          </cell>
          <cell r="L5">
            <v>2023</v>
          </cell>
          <cell r="M5">
            <v>2024</v>
          </cell>
          <cell r="N5">
            <v>2025</v>
          </cell>
          <cell r="O5">
            <v>2026</v>
          </cell>
          <cell r="P5">
            <v>2027</v>
          </cell>
          <cell r="Q5">
            <v>2028</v>
          </cell>
          <cell r="R5">
            <v>2029</v>
          </cell>
          <cell r="S5">
            <v>2030</v>
          </cell>
          <cell r="T5">
            <v>2031</v>
          </cell>
          <cell r="U5">
            <v>2032</v>
          </cell>
          <cell r="V5">
            <v>2033</v>
          </cell>
          <cell r="W5">
            <v>2034</v>
          </cell>
        </row>
        <row r="6">
          <cell r="C6" t="str">
            <v>East</v>
          </cell>
        </row>
        <row r="7">
          <cell r="C7" t="str">
            <v>Thermal</v>
          </cell>
          <cell r="D7">
            <v>6409.76</v>
          </cell>
          <cell r="E7">
            <v>6396.9400000000005</v>
          </cell>
          <cell r="F7">
            <v>6396.9400000000005</v>
          </cell>
          <cell r="G7">
            <v>6452.9800000000005</v>
          </cell>
          <cell r="H7">
            <v>6448.9000000000005</v>
          </cell>
          <cell r="I7">
            <v>6448.0800000000008</v>
          </cell>
          <cell r="J7">
            <v>6443.9000000000015</v>
          </cell>
          <cell r="K7">
            <v>6439.0700000000015</v>
          </cell>
          <cell r="L7">
            <v>6433.9700000000012</v>
          </cell>
          <cell r="M7">
            <v>6431.2700000000013</v>
          </cell>
          <cell r="N7">
            <v>6429.9700000000012</v>
          </cell>
          <cell r="O7">
            <v>6429.9700000000012</v>
          </cell>
          <cell r="P7">
            <v>6429.9700000000012</v>
          </cell>
          <cell r="Q7">
            <v>5669.9700000000012</v>
          </cell>
          <cell r="R7">
            <v>5669.9700000000012</v>
          </cell>
          <cell r="S7">
            <v>4975.9700000000012</v>
          </cell>
          <cell r="T7">
            <v>4898.7300000000005</v>
          </cell>
          <cell r="U7">
            <v>4898.7300000000005</v>
          </cell>
          <cell r="V7">
            <v>4543.9300000000012</v>
          </cell>
          <cell r="W7">
            <v>4543.9300000000012</v>
          </cell>
        </row>
        <row r="8">
          <cell r="C8" t="str">
            <v>Hydroelectric</v>
          </cell>
          <cell r="D8">
            <v>116.67</v>
          </cell>
          <cell r="E8">
            <v>114.19</v>
          </cell>
          <cell r="F8">
            <v>114.18</v>
          </cell>
          <cell r="G8">
            <v>114.18</v>
          </cell>
          <cell r="H8">
            <v>114.18</v>
          </cell>
          <cell r="I8">
            <v>114.18</v>
          </cell>
          <cell r="J8">
            <v>114.18</v>
          </cell>
          <cell r="K8">
            <v>114.18</v>
          </cell>
          <cell r="L8">
            <v>114.18</v>
          </cell>
          <cell r="M8">
            <v>93.9</v>
          </cell>
          <cell r="N8">
            <v>93.9</v>
          </cell>
          <cell r="O8">
            <v>93.9</v>
          </cell>
          <cell r="P8">
            <v>93.9</v>
          </cell>
          <cell r="Q8">
            <v>93.9</v>
          </cell>
          <cell r="R8">
            <v>93.9</v>
          </cell>
          <cell r="S8">
            <v>93.9</v>
          </cell>
          <cell r="T8">
            <v>93.9</v>
          </cell>
          <cell r="U8">
            <v>93.9</v>
          </cell>
          <cell r="V8">
            <v>93.9</v>
          </cell>
          <cell r="W8">
            <v>93.9</v>
          </cell>
        </row>
        <row r="9">
          <cell r="C9" t="str">
            <v>Renewable</v>
          </cell>
          <cell r="D9">
            <v>186.84000000000003</v>
          </cell>
          <cell r="E9">
            <v>186.84000000000003</v>
          </cell>
          <cell r="F9">
            <v>186.84000000000003</v>
          </cell>
          <cell r="G9">
            <v>186.84000000000003</v>
          </cell>
          <cell r="H9">
            <v>186.84000000000003</v>
          </cell>
          <cell r="I9">
            <v>186.84000000000003</v>
          </cell>
          <cell r="J9">
            <v>184.40000000000003</v>
          </cell>
          <cell r="K9">
            <v>184.40000000000003</v>
          </cell>
          <cell r="L9">
            <v>177.28000000000003</v>
          </cell>
          <cell r="M9">
            <v>177.28000000000003</v>
          </cell>
          <cell r="N9">
            <v>167.90000000000003</v>
          </cell>
          <cell r="O9">
            <v>167.90000000000003</v>
          </cell>
          <cell r="P9">
            <v>167.90000000000003</v>
          </cell>
          <cell r="Q9">
            <v>167.90000000000003</v>
          </cell>
          <cell r="R9">
            <v>167.90000000000003</v>
          </cell>
          <cell r="S9">
            <v>147.57000000000002</v>
          </cell>
          <cell r="T9">
            <v>118.46000000000002</v>
          </cell>
          <cell r="U9">
            <v>118.46000000000002</v>
          </cell>
          <cell r="V9">
            <v>118.46000000000002</v>
          </cell>
          <cell r="W9">
            <v>118.46000000000002</v>
          </cell>
        </row>
        <row r="10">
          <cell r="C10" t="str">
            <v>Purchase</v>
          </cell>
          <cell r="D10">
            <v>627.27</v>
          </cell>
          <cell r="E10">
            <v>406.3</v>
          </cell>
          <cell r="F10">
            <v>300.29000000000002</v>
          </cell>
          <cell r="G10">
            <v>300.06</v>
          </cell>
          <cell r="H10">
            <v>300.05</v>
          </cell>
          <cell r="I10">
            <v>300.05</v>
          </cell>
          <cell r="J10">
            <v>272.48</v>
          </cell>
          <cell r="K10">
            <v>272.48</v>
          </cell>
          <cell r="L10">
            <v>272.47000000000003</v>
          </cell>
          <cell r="M10">
            <v>272.46000000000004</v>
          </cell>
          <cell r="N10">
            <v>172.44</v>
          </cell>
          <cell r="O10">
            <v>172.43</v>
          </cell>
          <cell r="P10">
            <v>172.43</v>
          </cell>
          <cell r="Q10">
            <v>172.42</v>
          </cell>
          <cell r="R10">
            <v>172.42</v>
          </cell>
          <cell r="S10">
            <v>172.41</v>
          </cell>
          <cell r="T10">
            <v>172.4</v>
          </cell>
          <cell r="U10">
            <v>172.4</v>
          </cell>
          <cell r="V10">
            <v>172.39</v>
          </cell>
          <cell r="W10">
            <v>172.39</v>
          </cell>
        </row>
        <row r="11">
          <cell r="C11" t="str">
            <v>Qualifying Facilities</v>
          </cell>
          <cell r="D11">
            <v>138.69999999999999</v>
          </cell>
          <cell r="E11">
            <v>222.30000000000007</v>
          </cell>
          <cell r="F11">
            <v>348.4899999999999</v>
          </cell>
          <cell r="G11">
            <v>347.38999999999982</v>
          </cell>
          <cell r="H11">
            <v>345.81999999999994</v>
          </cell>
          <cell r="I11">
            <v>338.82</v>
          </cell>
          <cell r="J11">
            <v>336.72999999999996</v>
          </cell>
          <cell r="K11">
            <v>331.86</v>
          </cell>
          <cell r="L11">
            <v>330.79</v>
          </cell>
          <cell r="M11">
            <v>279.84000000000003</v>
          </cell>
          <cell r="N11">
            <v>278.75999999999993</v>
          </cell>
          <cell r="O11">
            <v>277.73999999999995</v>
          </cell>
          <cell r="P11">
            <v>276.72000000000003</v>
          </cell>
          <cell r="Q11">
            <v>275.67</v>
          </cell>
          <cell r="R11">
            <v>271.92</v>
          </cell>
          <cell r="S11">
            <v>270.93</v>
          </cell>
          <cell r="T11">
            <v>269.90999999999997</v>
          </cell>
          <cell r="U11">
            <v>262.38</v>
          </cell>
          <cell r="V11">
            <v>235.08999999999997</v>
          </cell>
          <cell r="W11">
            <v>222.54999999999995</v>
          </cell>
        </row>
        <row r="12">
          <cell r="C12" t="str">
            <v>Class 1 DSM</v>
          </cell>
          <cell r="D12">
            <v>323.3</v>
          </cell>
          <cell r="E12">
            <v>323.3</v>
          </cell>
          <cell r="F12">
            <v>323.3</v>
          </cell>
          <cell r="G12">
            <v>323.3</v>
          </cell>
          <cell r="H12">
            <v>323.3</v>
          </cell>
          <cell r="I12">
            <v>323.3</v>
          </cell>
          <cell r="J12">
            <v>323.3</v>
          </cell>
          <cell r="K12">
            <v>323.3</v>
          </cell>
          <cell r="L12">
            <v>323.3</v>
          </cell>
          <cell r="M12">
            <v>323.3</v>
          </cell>
          <cell r="N12">
            <v>323.3</v>
          </cell>
          <cell r="O12">
            <v>323.3</v>
          </cell>
          <cell r="P12">
            <v>323.3</v>
          </cell>
          <cell r="Q12">
            <v>323.3</v>
          </cell>
          <cell r="R12">
            <v>323.3</v>
          </cell>
          <cell r="S12">
            <v>323.3</v>
          </cell>
          <cell r="T12">
            <v>323.3</v>
          </cell>
          <cell r="U12">
            <v>323.3</v>
          </cell>
          <cell r="V12">
            <v>323.3</v>
          </cell>
          <cell r="W12">
            <v>323.3</v>
          </cell>
        </row>
        <row r="13">
          <cell r="C13" t="str">
            <v>Sale</v>
          </cell>
          <cell r="D13">
            <v>-731.9</v>
          </cell>
          <cell r="E13">
            <v>-731.5</v>
          </cell>
          <cell r="F13">
            <v>-656.47</v>
          </cell>
          <cell r="G13">
            <v>-655.55</v>
          </cell>
          <cell r="H13">
            <v>-655.55</v>
          </cell>
          <cell r="I13">
            <v>-655.55</v>
          </cell>
          <cell r="J13">
            <v>-174.55</v>
          </cell>
          <cell r="K13">
            <v>-174.55</v>
          </cell>
          <cell r="L13">
            <v>-174.55</v>
          </cell>
          <cell r="M13">
            <v>-144.1</v>
          </cell>
          <cell r="N13">
            <v>-144.1</v>
          </cell>
          <cell r="O13">
            <v>-144.1</v>
          </cell>
          <cell r="P13">
            <v>-144.1</v>
          </cell>
          <cell r="Q13">
            <v>-144.1</v>
          </cell>
          <cell r="R13">
            <v>-144.1</v>
          </cell>
          <cell r="S13">
            <v>-144.1</v>
          </cell>
          <cell r="T13">
            <v>-66.900000000000006</v>
          </cell>
          <cell r="U13">
            <v>-66.900000000000006</v>
          </cell>
          <cell r="V13">
            <v>-66.900000000000006</v>
          </cell>
          <cell r="W13">
            <v>-66.900000000000006</v>
          </cell>
        </row>
        <row r="14">
          <cell r="C14" t="str">
            <v>Non-Owned Reserves</v>
          </cell>
          <cell r="D14">
            <v>-38</v>
          </cell>
          <cell r="E14">
            <v>-38</v>
          </cell>
          <cell r="F14">
            <v>-38</v>
          </cell>
          <cell r="G14">
            <v>-38</v>
          </cell>
          <cell r="H14">
            <v>-38</v>
          </cell>
          <cell r="I14">
            <v>-38</v>
          </cell>
          <cell r="J14">
            <v>-38</v>
          </cell>
          <cell r="K14">
            <v>-38</v>
          </cell>
          <cell r="L14">
            <v>-38</v>
          </cell>
          <cell r="M14">
            <v>-38</v>
          </cell>
          <cell r="N14">
            <v>-38</v>
          </cell>
          <cell r="O14">
            <v>-38</v>
          </cell>
          <cell r="P14">
            <v>-38</v>
          </cell>
          <cell r="Q14">
            <v>-38</v>
          </cell>
          <cell r="R14">
            <v>-38</v>
          </cell>
          <cell r="S14">
            <v>-38</v>
          </cell>
          <cell r="T14">
            <v>-38</v>
          </cell>
          <cell r="U14">
            <v>-38</v>
          </cell>
          <cell r="V14">
            <v>-38</v>
          </cell>
          <cell r="W14">
            <v>-38</v>
          </cell>
        </row>
        <row r="15">
          <cell r="C15" t="str">
            <v>Transfers</v>
          </cell>
          <cell r="D15">
            <v>826.29999999999927</v>
          </cell>
          <cell r="E15">
            <v>661.00000000000091</v>
          </cell>
          <cell r="F15">
            <v>702.80000000000018</v>
          </cell>
          <cell r="G15">
            <v>667.90000000000055</v>
          </cell>
          <cell r="H15">
            <v>670.40000000000146</v>
          </cell>
          <cell r="I15">
            <v>664.900000000001</v>
          </cell>
          <cell r="J15">
            <v>684.5</v>
          </cell>
          <cell r="K15">
            <v>685.50000000000182</v>
          </cell>
          <cell r="L15">
            <v>689</v>
          </cell>
          <cell r="M15">
            <v>707.09999999999945</v>
          </cell>
          <cell r="N15">
            <v>691.19999999999982</v>
          </cell>
          <cell r="O15">
            <v>1110.5</v>
          </cell>
          <cell r="P15">
            <v>729.60000000000036</v>
          </cell>
          <cell r="Q15">
            <v>729.79999999999927</v>
          </cell>
          <cell r="R15">
            <v>734</v>
          </cell>
          <cell r="S15">
            <v>1075.5999999999995</v>
          </cell>
          <cell r="T15">
            <v>710.70000000000027</v>
          </cell>
          <cell r="U15">
            <v>763.09999999999991</v>
          </cell>
          <cell r="V15">
            <v>729.69999999999982</v>
          </cell>
          <cell r="W15">
            <v>735.69999999999982</v>
          </cell>
        </row>
        <row r="16">
          <cell r="C16" t="str">
            <v>East Existing Resources</v>
          </cell>
          <cell r="D16">
            <v>7858.9400000000005</v>
          </cell>
          <cell r="E16">
            <v>7541.3700000000017</v>
          </cell>
          <cell r="F16">
            <v>7678.3700000000008</v>
          </cell>
          <cell r="G16">
            <v>7699.1000000000013</v>
          </cell>
          <cell r="H16">
            <v>7695.9400000000023</v>
          </cell>
          <cell r="I16">
            <v>7682.6200000000026</v>
          </cell>
          <cell r="J16">
            <v>8146.9400000000005</v>
          </cell>
          <cell r="K16">
            <v>8138.2400000000025</v>
          </cell>
          <cell r="L16">
            <v>8128.4400000000014</v>
          </cell>
          <cell r="M16">
            <v>8103.05</v>
          </cell>
          <cell r="N16">
            <v>7975.37</v>
          </cell>
          <cell r="O16">
            <v>8393.64</v>
          </cell>
          <cell r="P16">
            <v>8011.7200000000012</v>
          </cell>
          <cell r="Q16">
            <v>7250.86</v>
          </cell>
          <cell r="R16">
            <v>7251.31</v>
          </cell>
          <cell r="S16">
            <v>6877.58</v>
          </cell>
          <cell r="T16">
            <v>6482.5</v>
          </cell>
          <cell r="U16">
            <v>6527.3700000000008</v>
          </cell>
          <cell r="V16">
            <v>6111.8700000000017</v>
          </cell>
          <cell r="W16">
            <v>6105.3300000000017</v>
          </cell>
        </row>
        <row r="18">
          <cell r="C18" t="str">
            <v>Front Office Transactions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 t="str">
            <v>Gas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 t="str">
            <v>Wind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 t="str">
            <v>Solar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 t="str">
            <v>Class 1 DSM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 t="str">
            <v>Other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 t="str">
            <v>East Planned Resources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6">
          <cell r="C26" t="str">
            <v>East Total Resources</v>
          </cell>
          <cell r="D26">
            <v>7858.9400000000005</v>
          </cell>
          <cell r="E26">
            <v>7541.3700000000017</v>
          </cell>
          <cell r="F26">
            <v>7678.3700000000008</v>
          </cell>
          <cell r="G26">
            <v>7699.1000000000013</v>
          </cell>
          <cell r="H26">
            <v>7695.9400000000023</v>
          </cell>
          <cell r="I26">
            <v>7682.6200000000026</v>
          </cell>
          <cell r="J26">
            <v>8146.9400000000005</v>
          </cell>
          <cell r="K26">
            <v>8138.2400000000025</v>
          </cell>
          <cell r="L26">
            <v>8128.4400000000014</v>
          </cell>
          <cell r="M26">
            <v>8103.05</v>
          </cell>
          <cell r="N26">
            <v>7975.37</v>
          </cell>
          <cell r="O26">
            <v>8393.64</v>
          </cell>
          <cell r="P26">
            <v>8011.7200000000012</v>
          </cell>
          <cell r="Q26">
            <v>7250.86</v>
          </cell>
          <cell r="R26">
            <v>7251.31</v>
          </cell>
          <cell r="S26">
            <v>6877.58</v>
          </cell>
          <cell r="T26">
            <v>6482.5</v>
          </cell>
          <cell r="U26">
            <v>6527.3700000000008</v>
          </cell>
          <cell r="V26">
            <v>6111.8700000000017</v>
          </cell>
          <cell r="W26">
            <v>6105.3300000000017</v>
          </cell>
        </row>
        <row r="28">
          <cell r="C28" t="str">
            <v>Load</v>
          </cell>
          <cell r="D28">
            <v>7157</v>
          </cell>
          <cell r="E28">
            <v>6976.9</v>
          </cell>
          <cell r="F28">
            <v>7101.9</v>
          </cell>
          <cell r="G28">
            <v>7208.2</v>
          </cell>
          <cell r="H28">
            <v>7294.7999999999993</v>
          </cell>
          <cell r="I28">
            <v>7382.4</v>
          </cell>
          <cell r="J28">
            <v>7447.7</v>
          </cell>
          <cell r="K28">
            <v>7529</v>
          </cell>
          <cell r="L28">
            <v>7617.4</v>
          </cell>
          <cell r="M28">
            <v>7639.7</v>
          </cell>
          <cell r="N28">
            <v>7675.5999999999995</v>
          </cell>
          <cell r="O28">
            <v>7758.0999999999995</v>
          </cell>
          <cell r="P28">
            <v>7892.9</v>
          </cell>
          <cell r="Q28">
            <v>8074.7000000000007</v>
          </cell>
          <cell r="R28">
            <v>7997.5</v>
          </cell>
          <cell r="S28">
            <v>8053.5</v>
          </cell>
          <cell r="T28">
            <v>8102.5999999999995</v>
          </cell>
          <cell r="U28">
            <v>8311.3000000000011</v>
          </cell>
          <cell r="V28">
            <v>8295.7000000000007</v>
          </cell>
          <cell r="W28">
            <v>8621.1</v>
          </cell>
        </row>
        <row r="29">
          <cell r="C29" t="str">
            <v>Existing Resources:</v>
          </cell>
        </row>
        <row r="30">
          <cell r="C30" t="str">
            <v>Interruptible</v>
          </cell>
          <cell r="D30">
            <v>-149.45999999999998</v>
          </cell>
          <cell r="E30">
            <v>-174.89999999999998</v>
          </cell>
          <cell r="F30">
            <v>-174.89999999999998</v>
          </cell>
          <cell r="G30">
            <v>-174.89999999999998</v>
          </cell>
          <cell r="H30">
            <v>-174.89999999999998</v>
          </cell>
          <cell r="I30">
            <v>-174.89999999999998</v>
          </cell>
          <cell r="J30">
            <v>-174.89999999999998</v>
          </cell>
          <cell r="K30">
            <v>-174.89999999999998</v>
          </cell>
          <cell r="L30">
            <v>-174.89999999999998</v>
          </cell>
          <cell r="M30">
            <v>-174.89999999999998</v>
          </cell>
          <cell r="N30">
            <v>-174.89999999999998</v>
          </cell>
          <cell r="O30">
            <v>-174.89999999999998</v>
          </cell>
          <cell r="P30">
            <v>-174.89999999999998</v>
          </cell>
          <cell r="Q30">
            <v>-174.89999999999998</v>
          </cell>
          <cell r="R30">
            <v>-174.89999999999998</v>
          </cell>
          <cell r="S30">
            <v>-174.89999999999998</v>
          </cell>
          <cell r="T30">
            <v>-174.89999999999998</v>
          </cell>
          <cell r="U30">
            <v>-174.89999999999998</v>
          </cell>
          <cell r="V30">
            <v>-174.89999999999998</v>
          </cell>
          <cell r="W30">
            <v>-174.89999999999998</v>
          </cell>
        </row>
        <row r="31">
          <cell r="C31" t="str">
            <v>Class 2 DSM</v>
          </cell>
          <cell r="D31">
            <v>-72.97</v>
          </cell>
          <cell r="E31">
            <v>-72.97</v>
          </cell>
          <cell r="F31">
            <v>-72.97</v>
          </cell>
          <cell r="G31">
            <v>-72.97</v>
          </cell>
          <cell r="H31">
            <v>-72.97</v>
          </cell>
          <cell r="I31">
            <v>-72.97</v>
          </cell>
          <cell r="J31">
            <v>-72.97</v>
          </cell>
          <cell r="K31">
            <v>-72.97</v>
          </cell>
          <cell r="L31">
            <v>-72.97</v>
          </cell>
          <cell r="M31">
            <v>-72.97</v>
          </cell>
          <cell r="N31">
            <v>-72.97</v>
          </cell>
          <cell r="O31">
            <v>-72.97</v>
          </cell>
          <cell r="P31">
            <v>-72.97</v>
          </cell>
          <cell r="Q31">
            <v>-72.97</v>
          </cell>
          <cell r="R31">
            <v>-72.97</v>
          </cell>
          <cell r="S31">
            <v>-72.97</v>
          </cell>
          <cell r="T31">
            <v>-72.97</v>
          </cell>
          <cell r="U31">
            <v>-72.97</v>
          </cell>
          <cell r="V31">
            <v>-72.97</v>
          </cell>
          <cell r="W31">
            <v>-72.97</v>
          </cell>
        </row>
        <row r="32">
          <cell r="C32" t="str">
            <v>New Resources:</v>
          </cell>
        </row>
        <row r="33">
          <cell r="C33" t="str">
            <v>Class 2 DSM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 t="str">
            <v>East obligation</v>
          </cell>
          <cell r="D34">
            <v>6934.57</v>
          </cell>
          <cell r="E34">
            <v>6729.03</v>
          </cell>
          <cell r="F34">
            <v>6854.03</v>
          </cell>
          <cell r="G34">
            <v>6960.33</v>
          </cell>
          <cell r="H34">
            <v>7046.9299999999994</v>
          </cell>
          <cell r="I34">
            <v>7134.53</v>
          </cell>
          <cell r="J34">
            <v>7199.83</v>
          </cell>
          <cell r="K34">
            <v>7281.13</v>
          </cell>
          <cell r="L34">
            <v>7369.53</v>
          </cell>
          <cell r="M34">
            <v>7391.83</v>
          </cell>
          <cell r="N34">
            <v>7427.73</v>
          </cell>
          <cell r="O34">
            <v>7510.23</v>
          </cell>
          <cell r="P34">
            <v>7645.03</v>
          </cell>
          <cell r="Q34">
            <v>7826.8300000000008</v>
          </cell>
          <cell r="R34">
            <v>7749.63</v>
          </cell>
          <cell r="S34">
            <v>7805.63</v>
          </cell>
          <cell r="T34">
            <v>7854.73</v>
          </cell>
          <cell r="U34">
            <v>8063.4300000000012</v>
          </cell>
          <cell r="V34">
            <v>8047.8300000000008</v>
          </cell>
          <cell r="W34">
            <v>8373.2300000000014</v>
          </cell>
        </row>
        <row r="36">
          <cell r="C36" t="str">
            <v>Planning Reserves (13%)</v>
          </cell>
          <cell r="D36">
            <v>920.89210000000003</v>
          </cell>
          <cell r="E36">
            <v>894.17190000000005</v>
          </cell>
          <cell r="F36">
            <v>910.42190000000005</v>
          </cell>
          <cell r="G36">
            <v>924.24090000000001</v>
          </cell>
          <cell r="H36">
            <v>935.49889999999994</v>
          </cell>
          <cell r="I36">
            <v>946.88689999999997</v>
          </cell>
          <cell r="J36">
            <v>955.3759</v>
          </cell>
          <cell r="K36">
            <v>965.94490000000008</v>
          </cell>
          <cell r="L36">
            <v>977.43690000000004</v>
          </cell>
          <cell r="M36">
            <v>980.33590000000004</v>
          </cell>
          <cell r="N36">
            <v>985.00289999999995</v>
          </cell>
          <cell r="O36">
            <v>995.72789999999998</v>
          </cell>
          <cell r="P36">
            <v>1013.2519</v>
          </cell>
          <cell r="Q36">
            <v>1036.8859000000002</v>
          </cell>
          <cell r="R36">
            <v>1026.8498999999999</v>
          </cell>
          <cell r="S36">
            <v>1034.1298999999999</v>
          </cell>
          <cell r="T36">
            <v>1040.5128999999999</v>
          </cell>
          <cell r="U36">
            <v>1067.6439</v>
          </cell>
          <cell r="V36">
            <v>1065.6159</v>
          </cell>
          <cell r="W36">
            <v>1107.9179000000001</v>
          </cell>
        </row>
        <row r="37">
          <cell r="C37" t="str">
            <v>East Reserves</v>
          </cell>
          <cell r="D37">
            <v>920.89210000000003</v>
          </cell>
          <cell r="E37">
            <v>894.17190000000005</v>
          </cell>
          <cell r="F37">
            <v>910.42190000000005</v>
          </cell>
          <cell r="G37">
            <v>924.24090000000001</v>
          </cell>
          <cell r="H37">
            <v>935.49889999999994</v>
          </cell>
          <cell r="I37">
            <v>946.88689999999997</v>
          </cell>
          <cell r="J37">
            <v>955.3759</v>
          </cell>
          <cell r="K37">
            <v>965.94490000000008</v>
          </cell>
          <cell r="L37">
            <v>977.43690000000004</v>
          </cell>
          <cell r="M37">
            <v>980.33590000000004</v>
          </cell>
          <cell r="N37">
            <v>985.00289999999995</v>
          </cell>
          <cell r="O37">
            <v>995.72789999999998</v>
          </cell>
          <cell r="P37">
            <v>1013.2519</v>
          </cell>
          <cell r="Q37">
            <v>1036.8859000000002</v>
          </cell>
          <cell r="R37">
            <v>1026.8498999999999</v>
          </cell>
          <cell r="S37">
            <v>1034.1298999999999</v>
          </cell>
          <cell r="T37">
            <v>1040.5128999999999</v>
          </cell>
          <cell r="U37">
            <v>1067.6439</v>
          </cell>
          <cell r="V37">
            <v>1065.6159</v>
          </cell>
          <cell r="W37">
            <v>1107.9179000000001</v>
          </cell>
        </row>
        <row r="39">
          <cell r="C39" t="str">
            <v>East Obligation + Reserves</v>
          </cell>
          <cell r="D39">
            <v>7855.4620999999997</v>
          </cell>
          <cell r="E39">
            <v>7623.2019</v>
          </cell>
          <cell r="F39">
            <v>7764.4519</v>
          </cell>
          <cell r="G39">
            <v>7884.5708999999997</v>
          </cell>
          <cell r="H39">
            <v>7982.428899999999</v>
          </cell>
          <cell r="I39">
            <v>8081.4169000000002</v>
          </cell>
          <cell r="J39">
            <v>8155.2058999999999</v>
          </cell>
          <cell r="K39">
            <v>8247.0748999999996</v>
          </cell>
          <cell r="L39">
            <v>8346.9668999999994</v>
          </cell>
          <cell r="M39">
            <v>8372.1659</v>
          </cell>
          <cell r="N39">
            <v>8412.7328999999991</v>
          </cell>
          <cell r="O39">
            <v>8505.9578999999994</v>
          </cell>
          <cell r="P39">
            <v>8658.2819</v>
          </cell>
          <cell r="Q39">
            <v>8863.7159000000011</v>
          </cell>
          <cell r="R39">
            <v>8776.4799000000003</v>
          </cell>
          <cell r="S39">
            <v>8839.7599000000009</v>
          </cell>
          <cell r="T39">
            <v>8895.2428999999993</v>
          </cell>
          <cell r="U39">
            <v>9131.0739000000012</v>
          </cell>
          <cell r="V39">
            <v>9113.4459000000006</v>
          </cell>
          <cell r="W39">
            <v>9481.1479000000018</v>
          </cell>
        </row>
        <row r="40">
          <cell r="C40" t="str">
            <v>East Position</v>
          </cell>
          <cell r="D40">
            <v>3.4779000000007727</v>
          </cell>
          <cell r="E40">
            <v>-81.831899999998313</v>
          </cell>
          <cell r="F40">
            <v>-86.081899999999223</v>
          </cell>
          <cell r="G40">
            <v>-185.47089999999844</v>
          </cell>
          <cell r="H40">
            <v>-286.48889999999665</v>
          </cell>
          <cell r="I40">
            <v>-398.79689999999755</v>
          </cell>
          <cell r="J40">
            <v>-8.2658999999994194</v>
          </cell>
          <cell r="K40">
            <v>-108.83489999999711</v>
          </cell>
          <cell r="L40">
            <v>-218.52689999999802</v>
          </cell>
          <cell r="M40">
            <v>-269.11589999999978</v>
          </cell>
          <cell r="N40">
            <v>-437.36289999999917</v>
          </cell>
          <cell r="O40">
            <v>-112.31790000000001</v>
          </cell>
          <cell r="P40">
            <v>-646.56189999999879</v>
          </cell>
          <cell r="Q40">
            <v>-1612.8559000000014</v>
          </cell>
          <cell r="R40">
            <v>-1525.1698999999999</v>
          </cell>
          <cell r="S40">
            <v>-1962.179900000001</v>
          </cell>
          <cell r="T40">
            <v>-2412.7428999999993</v>
          </cell>
          <cell r="U40">
            <v>-2603.7039000000004</v>
          </cell>
          <cell r="V40">
            <v>-3001.5758999999989</v>
          </cell>
          <cell r="W40">
            <v>-3375.8179</v>
          </cell>
        </row>
        <row r="41">
          <cell r="C41" t="str">
            <v>East Reserve Margin</v>
          </cell>
          <cell r="D41">
            <v>0.13329882025850215</v>
          </cell>
          <cell r="E41">
            <v>0.12072170877526212</v>
          </cell>
          <cell r="F41">
            <v>0.12027084795368581</v>
          </cell>
          <cell r="G41">
            <v>0.10614008243862028</v>
          </cell>
          <cell r="H41">
            <v>9.2098261228648948E-2</v>
          </cell>
          <cell r="I41">
            <v>7.6822159273281176E-2</v>
          </cell>
          <cell r="J41">
            <v>0.13154616150659115</v>
          </cell>
          <cell r="K41">
            <v>0.11771661816229106</v>
          </cell>
          <cell r="L41">
            <v>0.10297943016718869</v>
          </cell>
          <cell r="M41">
            <v>9.6217039623476275E-2</v>
          </cell>
          <cell r="N41">
            <v>7.3729120471530463E-2</v>
          </cell>
          <cell r="O41">
            <v>0.11762755601359753</v>
          </cell>
          <cell r="P41">
            <v>4.7964494580139183E-2</v>
          </cell>
          <cell r="Q41">
            <v>-7.3589179782875158E-2</v>
          </cell>
          <cell r="R41">
            <v>-6.4302424760924071E-2</v>
          </cell>
          <cell r="S41">
            <v>-0.11889495146451989</v>
          </cell>
          <cell r="T41">
            <v>-0.17470110366619851</v>
          </cell>
          <cell r="U41">
            <v>-0.19049709614890931</v>
          </cell>
          <cell r="V41">
            <v>-0.24055677120416297</v>
          </cell>
          <cell r="W41">
            <v>-0.27085127244802776</v>
          </cell>
        </row>
        <row r="44">
          <cell r="C44" t="str">
            <v>West</v>
          </cell>
        </row>
        <row r="45">
          <cell r="C45" t="str">
            <v>Thermal</v>
          </cell>
          <cell r="D45">
            <v>2495.13</v>
          </cell>
          <cell r="E45">
            <v>2250.5500000000002</v>
          </cell>
          <cell r="F45">
            <v>2247.73</v>
          </cell>
          <cell r="G45">
            <v>2247.73</v>
          </cell>
          <cell r="H45">
            <v>2247.73</v>
          </cell>
          <cell r="I45">
            <v>2247.73</v>
          </cell>
          <cell r="J45">
            <v>2245.13</v>
          </cell>
          <cell r="K45">
            <v>2241</v>
          </cell>
          <cell r="L45">
            <v>2239.3000000000002</v>
          </cell>
          <cell r="M45">
            <v>2239.3000000000002</v>
          </cell>
          <cell r="N45">
            <v>2239.3000000000002</v>
          </cell>
          <cell r="O45">
            <v>2239.3000000000002</v>
          </cell>
          <cell r="P45">
            <v>2239.3000000000002</v>
          </cell>
          <cell r="Q45">
            <v>2239.3000000000002</v>
          </cell>
          <cell r="R45">
            <v>2239.3000000000002</v>
          </cell>
          <cell r="S45">
            <v>2239.3000000000002</v>
          </cell>
          <cell r="T45">
            <v>2239.3000000000002</v>
          </cell>
          <cell r="U45">
            <v>2239.3000000000002</v>
          </cell>
          <cell r="V45">
            <v>2239.3000000000002</v>
          </cell>
          <cell r="W45">
            <v>2239.3000000000002</v>
          </cell>
        </row>
        <row r="46">
          <cell r="C46" t="str">
            <v>Hydroelectric</v>
          </cell>
          <cell r="D46">
            <v>777.36</v>
          </cell>
          <cell r="E46">
            <v>770.1</v>
          </cell>
          <cell r="F46">
            <v>751.68000000000006</v>
          </cell>
          <cell r="G46">
            <v>775.05000000000007</v>
          </cell>
          <cell r="H46">
            <v>725.49</v>
          </cell>
          <cell r="I46">
            <v>727.72</v>
          </cell>
          <cell r="J46">
            <v>642.73</v>
          </cell>
          <cell r="K46">
            <v>620.26</v>
          </cell>
          <cell r="L46">
            <v>652.3599999999999</v>
          </cell>
          <cell r="M46">
            <v>646.19000000000005</v>
          </cell>
          <cell r="N46">
            <v>642.73</v>
          </cell>
          <cell r="O46">
            <v>620.26</v>
          </cell>
          <cell r="P46">
            <v>652.3599999999999</v>
          </cell>
          <cell r="Q46">
            <v>646.19000000000005</v>
          </cell>
          <cell r="R46">
            <v>642.73</v>
          </cell>
          <cell r="S46">
            <v>620.26</v>
          </cell>
          <cell r="T46">
            <v>652.3599999999999</v>
          </cell>
          <cell r="U46">
            <v>646.19000000000005</v>
          </cell>
          <cell r="V46">
            <v>642.73</v>
          </cell>
          <cell r="W46">
            <v>620.26</v>
          </cell>
        </row>
        <row r="47">
          <cell r="C47" t="str">
            <v>Renewable</v>
          </cell>
          <cell r="D47">
            <v>169.5</v>
          </cell>
          <cell r="E47">
            <v>169.5</v>
          </cell>
          <cell r="F47">
            <v>169.5</v>
          </cell>
          <cell r="G47">
            <v>169.5</v>
          </cell>
          <cell r="H47">
            <v>169.5</v>
          </cell>
          <cell r="I47">
            <v>169.5</v>
          </cell>
          <cell r="J47">
            <v>169.5</v>
          </cell>
          <cell r="K47">
            <v>114.99000000000001</v>
          </cell>
          <cell r="L47">
            <v>114.99000000000001</v>
          </cell>
          <cell r="M47">
            <v>104.56</v>
          </cell>
          <cell r="N47">
            <v>104.56</v>
          </cell>
          <cell r="O47">
            <v>104.56</v>
          </cell>
          <cell r="P47">
            <v>104.56</v>
          </cell>
          <cell r="Q47">
            <v>104.56</v>
          </cell>
          <cell r="R47">
            <v>103.03</v>
          </cell>
          <cell r="S47">
            <v>103.03</v>
          </cell>
          <cell r="T47">
            <v>103.03</v>
          </cell>
          <cell r="U47">
            <v>103.03</v>
          </cell>
          <cell r="V47">
            <v>103.03</v>
          </cell>
          <cell r="W47">
            <v>103.03</v>
          </cell>
        </row>
        <row r="48">
          <cell r="C48" t="str">
            <v>Purchase</v>
          </cell>
          <cell r="D48">
            <v>190.77</v>
          </cell>
          <cell r="E48">
            <v>22.15</v>
          </cell>
          <cell r="F48">
            <v>22.139999999999997</v>
          </cell>
          <cell r="G48">
            <v>22.119999999999997</v>
          </cell>
          <cell r="H48">
            <v>5.26</v>
          </cell>
          <cell r="I48">
            <v>5.25</v>
          </cell>
          <cell r="J48">
            <v>5.23</v>
          </cell>
          <cell r="K48">
            <v>5.21</v>
          </cell>
          <cell r="L48">
            <v>5.1899999999999995</v>
          </cell>
          <cell r="M48">
            <v>5.1599999999999993</v>
          </cell>
          <cell r="N48">
            <v>5.1499999999999995</v>
          </cell>
          <cell r="O48">
            <v>5.13</v>
          </cell>
          <cell r="P48">
            <v>5.1099999999999994</v>
          </cell>
          <cell r="Q48">
            <v>5.0999999999999996</v>
          </cell>
          <cell r="R48">
            <v>4.6899999999999995</v>
          </cell>
          <cell r="S48">
            <v>4.67</v>
          </cell>
          <cell r="T48">
            <v>4.66</v>
          </cell>
          <cell r="U48">
            <v>4.41</v>
          </cell>
          <cell r="V48">
            <v>4.29</v>
          </cell>
          <cell r="W48">
            <v>4.28</v>
          </cell>
        </row>
        <row r="49">
          <cell r="C49" t="str">
            <v>Qualifying Facilities</v>
          </cell>
          <cell r="D49">
            <v>116.25000000000001</v>
          </cell>
          <cell r="E49">
            <v>113.89000000000001</v>
          </cell>
          <cell r="F49">
            <v>139.58999999999997</v>
          </cell>
          <cell r="G49">
            <v>134.52000000000004</v>
          </cell>
          <cell r="H49">
            <v>134.11000000000004</v>
          </cell>
          <cell r="I49">
            <v>119.88000000000002</v>
          </cell>
          <cell r="J49">
            <v>119.71999999999998</v>
          </cell>
          <cell r="K49">
            <v>119.62000000000005</v>
          </cell>
          <cell r="L49">
            <v>115.24999999999999</v>
          </cell>
          <cell r="M49">
            <v>115.10000000000001</v>
          </cell>
          <cell r="N49">
            <v>114.91000000000001</v>
          </cell>
          <cell r="O49">
            <v>114.75000000000003</v>
          </cell>
          <cell r="P49">
            <v>87.020000000000024</v>
          </cell>
          <cell r="Q49">
            <v>86.870000000000033</v>
          </cell>
          <cell r="R49">
            <v>67.739999999999995</v>
          </cell>
          <cell r="S49">
            <v>67.599999999999994</v>
          </cell>
          <cell r="T49">
            <v>62.359999999999985</v>
          </cell>
          <cell r="U49">
            <v>62.159999999999982</v>
          </cell>
          <cell r="V49">
            <v>62.019999999999996</v>
          </cell>
          <cell r="W49">
            <v>61.879999999999988</v>
          </cell>
        </row>
        <row r="50">
          <cell r="C50" t="str">
            <v>Class 1 DSM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C51" t="str">
            <v>Sale</v>
          </cell>
          <cell r="D51">
            <v>-210.23</v>
          </cell>
          <cell r="E51">
            <v>-160.22000000000003</v>
          </cell>
          <cell r="F51">
            <v>-160.23000000000002</v>
          </cell>
          <cell r="G51">
            <v>-160.24</v>
          </cell>
          <cell r="H51">
            <v>-160.24</v>
          </cell>
          <cell r="I51">
            <v>-160.24</v>
          </cell>
          <cell r="J51">
            <v>-155.82000000000002</v>
          </cell>
          <cell r="K51">
            <v>-104.92999999999999</v>
          </cell>
          <cell r="L51">
            <v>-104.94</v>
          </cell>
          <cell r="M51">
            <v>-78.010000000000005</v>
          </cell>
          <cell r="N51">
            <v>-78.010000000000005</v>
          </cell>
          <cell r="O51">
            <v>-78</v>
          </cell>
          <cell r="P51">
            <v>-78.010000000000005</v>
          </cell>
          <cell r="Q51">
            <v>-77.989999999999995</v>
          </cell>
          <cell r="R51">
            <v>-78.010000000000005</v>
          </cell>
          <cell r="S51">
            <v>-78</v>
          </cell>
          <cell r="T51">
            <v>-77.989999999999995</v>
          </cell>
          <cell r="U51">
            <v>-77.989999999999995</v>
          </cell>
          <cell r="V51">
            <v>-78.010000000000005</v>
          </cell>
          <cell r="W51">
            <v>-78</v>
          </cell>
        </row>
        <row r="52">
          <cell r="C52" t="str">
            <v>Non-Owned Reserves</v>
          </cell>
          <cell r="D52">
            <v>-3.3</v>
          </cell>
          <cell r="E52">
            <v>-3.3</v>
          </cell>
          <cell r="F52">
            <v>-3.3</v>
          </cell>
          <cell r="G52">
            <v>-3.3</v>
          </cell>
          <cell r="H52">
            <v>-3.3</v>
          </cell>
          <cell r="I52">
            <v>-3.3</v>
          </cell>
          <cell r="J52">
            <v>-3.3</v>
          </cell>
          <cell r="K52">
            <v>-3.3</v>
          </cell>
          <cell r="L52">
            <v>-3.3</v>
          </cell>
          <cell r="M52">
            <v>-3.3</v>
          </cell>
          <cell r="N52">
            <v>-3.3</v>
          </cell>
          <cell r="O52">
            <v>-3.3</v>
          </cell>
          <cell r="P52">
            <v>-3.3</v>
          </cell>
          <cell r="Q52">
            <v>-3.3</v>
          </cell>
          <cell r="R52">
            <v>-3.3</v>
          </cell>
          <cell r="S52">
            <v>-3.3</v>
          </cell>
          <cell r="T52">
            <v>-3.3</v>
          </cell>
          <cell r="U52">
            <v>-3.3</v>
          </cell>
          <cell r="V52">
            <v>-3.3</v>
          </cell>
          <cell r="W52">
            <v>-3.3</v>
          </cell>
        </row>
        <row r="53">
          <cell r="C53" t="str">
            <v>Transfers</v>
          </cell>
          <cell r="D53">
            <v>-827.19999999999982</v>
          </cell>
          <cell r="E53">
            <v>-662</v>
          </cell>
          <cell r="F53">
            <v>-703.60000000000082</v>
          </cell>
          <cell r="G53">
            <v>-668.80000000000109</v>
          </cell>
          <cell r="H53">
            <v>-671.400000000001</v>
          </cell>
          <cell r="I53">
            <v>-665.80000000000064</v>
          </cell>
          <cell r="J53">
            <v>-685.50000000000045</v>
          </cell>
          <cell r="K53">
            <v>-686.400000000001</v>
          </cell>
          <cell r="L53">
            <v>-689.90000000000055</v>
          </cell>
          <cell r="M53">
            <v>-708.19999999999936</v>
          </cell>
          <cell r="N53">
            <v>-692.19999999999936</v>
          </cell>
          <cell r="O53">
            <v>-1111.3999999999996</v>
          </cell>
          <cell r="P53">
            <v>-730.69999999999891</v>
          </cell>
          <cell r="Q53">
            <v>-730.59999999999945</v>
          </cell>
          <cell r="R53">
            <v>-734.69999999999936</v>
          </cell>
          <cell r="S53">
            <v>-1076.3999999999996</v>
          </cell>
          <cell r="T53">
            <v>-711.49999999999955</v>
          </cell>
          <cell r="U53">
            <v>-763.89999999999964</v>
          </cell>
          <cell r="V53">
            <v>-730.599999999999</v>
          </cell>
          <cell r="W53">
            <v>-736.49999999999955</v>
          </cell>
        </row>
        <row r="54">
          <cell r="C54" t="str">
            <v>West Existing Resources</v>
          </cell>
          <cell r="D54">
            <v>2708.28</v>
          </cell>
          <cell r="E54">
            <v>2500.67</v>
          </cell>
          <cell r="F54">
            <v>2463.5099999999989</v>
          </cell>
          <cell r="G54">
            <v>2516.579999999999</v>
          </cell>
          <cell r="H54">
            <v>2447.1499999999992</v>
          </cell>
          <cell r="I54">
            <v>2440.7399999999993</v>
          </cell>
          <cell r="J54">
            <v>2337.6899999999991</v>
          </cell>
          <cell r="K54">
            <v>2306.4499999999989</v>
          </cell>
          <cell r="L54">
            <v>2328.9499999999989</v>
          </cell>
          <cell r="M54">
            <v>2320.8000000000002</v>
          </cell>
          <cell r="N54">
            <v>2333.1400000000003</v>
          </cell>
          <cell r="O54">
            <v>1891.3000000000006</v>
          </cell>
          <cell r="P54">
            <v>2276.3400000000006</v>
          </cell>
          <cell r="Q54">
            <v>2270.1300000000006</v>
          </cell>
          <cell r="R54">
            <v>2241.4800000000005</v>
          </cell>
          <cell r="S54">
            <v>1877.1600000000008</v>
          </cell>
          <cell r="T54">
            <v>2268.9200000000005</v>
          </cell>
          <cell r="U54">
            <v>2209.9000000000005</v>
          </cell>
          <cell r="V54">
            <v>2239.4600000000009</v>
          </cell>
          <cell r="W54">
            <v>2210.9500000000012</v>
          </cell>
        </row>
        <row r="56">
          <cell r="C56" t="str">
            <v>Front Office Transactions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C57" t="str">
            <v>Gas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 t="str">
            <v>Wind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C59" t="str">
            <v>Solar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C60" t="str">
            <v>Class 1 DSM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C61" t="str">
            <v>Other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 t="str">
            <v>West Planned Resources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C64" t="str">
            <v>West Total Resources</v>
          </cell>
          <cell r="D64">
            <v>2708.28</v>
          </cell>
          <cell r="E64">
            <v>2500.67</v>
          </cell>
          <cell r="F64">
            <v>2463.5099999999989</v>
          </cell>
          <cell r="G64">
            <v>2516.579999999999</v>
          </cell>
          <cell r="H64">
            <v>2447.1499999999992</v>
          </cell>
          <cell r="I64">
            <v>2440.7399999999993</v>
          </cell>
          <cell r="J64">
            <v>2337.6899999999991</v>
          </cell>
          <cell r="K64">
            <v>2306.4499999999989</v>
          </cell>
          <cell r="L64">
            <v>2328.9499999999989</v>
          </cell>
          <cell r="M64">
            <v>2320.8000000000002</v>
          </cell>
          <cell r="N64">
            <v>2333.1400000000003</v>
          </cell>
          <cell r="O64">
            <v>1891.3000000000006</v>
          </cell>
          <cell r="P64">
            <v>2276.3400000000006</v>
          </cell>
          <cell r="Q64">
            <v>2270.1300000000006</v>
          </cell>
          <cell r="R64">
            <v>2241.4800000000005</v>
          </cell>
          <cell r="S64">
            <v>1877.1600000000008</v>
          </cell>
          <cell r="T64">
            <v>2268.9200000000005</v>
          </cell>
          <cell r="U64">
            <v>2209.9000000000005</v>
          </cell>
          <cell r="V64">
            <v>2239.4600000000009</v>
          </cell>
          <cell r="W64">
            <v>2210.9500000000012</v>
          </cell>
        </row>
        <row r="66">
          <cell r="C66" t="str">
            <v>Load</v>
          </cell>
          <cell r="D66">
            <v>3205.7</v>
          </cell>
          <cell r="E66">
            <v>3237.3</v>
          </cell>
          <cell r="F66">
            <v>3271</v>
          </cell>
          <cell r="G66">
            <v>3300.5999999999995</v>
          </cell>
          <cell r="H66">
            <v>3322.7999999999997</v>
          </cell>
          <cell r="I66">
            <v>3353.5000000000005</v>
          </cell>
          <cell r="J66">
            <v>3405.8</v>
          </cell>
          <cell r="K66">
            <v>3429</v>
          </cell>
          <cell r="L66">
            <v>3454.9000000000005</v>
          </cell>
          <cell r="M66">
            <v>3476.3</v>
          </cell>
          <cell r="N66">
            <v>3505.5</v>
          </cell>
          <cell r="O66">
            <v>3533</v>
          </cell>
          <cell r="P66">
            <v>3555.9</v>
          </cell>
          <cell r="Q66">
            <v>3572.5</v>
          </cell>
          <cell r="R66">
            <v>3598.2</v>
          </cell>
          <cell r="S66">
            <v>3615</v>
          </cell>
          <cell r="T66">
            <v>3642.8</v>
          </cell>
          <cell r="U66">
            <v>3660</v>
          </cell>
          <cell r="V66">
            <v>3689.3999999999996</v>
          </cell>
          <cell r="W66">
            <v>3709.4</v>
          </cell>
        </row>
        <row r="67">
          <cell r="C67" t="str">
            <v>Existing Resources:</v>
          </cell>
        </row>
        <row r="68">
          <cell r="C68" t="str">
            <v>Interruptible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C69" t="str">
            <v>Class 2 DSM</v>
          </cell>
          <cell r="D69">
            <v>-36.370000000000005</v>
          </cell>
          <cell r="E69">
            <v>-36.370000000000005</v>
          </cell>
          <cell r="F69">
            <v>-36.370000000000005</v>
          </cell>
          <cell r="G69">
            <v>-36.370000000000005</v>
          </cell>
          <cell r="H69">
            <v>-36.370000000000005</v>
          </cell>
          <cell r="I69">
            <v>-36.370000000000005</v>
          </cell>
          <cell r="J69">
            <v>-36.370000000000005</v>
          </cell>
          <cell r="K69">
            <v>-36.370000000000005</v>
          </cell>
          <cell r="L69">
            <v>-36.370000000000005</v>
          </cell>
          <cell r="M69">
            <v>-36.370000000000005</v>
          </cell>
          <cell r="N69">
            <v>-36.370000000000005</v>
          </cell>
          <cell r="O69">
            <v>-36.370000000000005</v>
          </cell>
          <cell r="P69">
            <v>-36.370000000000005</v>
          </cell>
          <cell r="Q69">
            <v>-36.370000000000005</v>
          </cell>
          <cell r="R69">
            <v>-36.370000000000005</v>
          </cell>
          <cell r="S69">
            <v>-36.370000000000005</v>
          </cell>
          <cell r="T69">
            <v>-36.370000000000005</v>
          </cell>
          <cell r="U69">
            <v>-36.370000000000005</v>
          </cell>
          <cell r="V69">
            <v>-36.370000000000005</v>
          </cell>
          <cell r="W69">
            <v>-36.370000000000005</v>
          </cell>
        </row>
        <row r="70">
          <cell r="C70" t="str">
            <v>New Resources:</v>
          </cell>
        </row>
        <row r="71">
          <cell r="C71" t="str">
            <v>Class 2 DSM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C72" t="str">
            <v>West obligation</v>
          </cell>
          <cell r="D72">
            <v>3169.33</v>
          </cell>
          <cell r="E72">
            <v>3200.9300000000003</v>
          </cell>
          <cell r="F72">
            <v>3234.63</v>
          </cell>
          <cell r="G72">
            <v>3264.2299999999996</v>
          </cell>
          <cell r="H72">
            <v>3286.43</v>
          </cell>
          <cell r="I72">
            <v>3317.1300000000006</v>
          </cell>
          <cell r="J72">
            <v>3369.4300000000003</v>
          </cell>
          <cell r="K72">
            <v>3392.63</v>
          </cell>
          <cell r="L72">
            <v>3418.5300000000007</v>
          </cell>
          <cell r="M72">
            <v>3439.9300000000003</v>
          </cell>
          <cell r="N72">
            <v>3469.13</v>
          </cell>
          <cell r="O72">
            <v>3496.63</v>
          </cell>
          <cell r="P72">
            <v>3519.53</v>
          </cell>
          <cell r="Q72">
            <v>3536.13</v>
          </cell>
          <cell r="R72">
            <v>3561.83</v>
          </cell>
          <cell r="S72">
            <v>3578.63</v>
          </cell>
          <cell r="T72">
            <v>3606.4300000000003</v>
          </cell>
          <cell r="U72">
            <v>3623.63</v>
          </cell>
          <cell r="V72">
            <v>3653.0299999999997</v>
          </cell>
          <cell r="W72">
            <v>3673.03</v>
          </cell>
        </row>
        <row r="74">
          <cell r="C74" t="str">
            <v>Planning Reserves (13%)</v>
          </cell>
          <cell r="D74">
            <v>412.0129</v>
          </cell>
          <cell r="E74">
            <v>416.12090000000006</v>
          </cell>
          <cell r="F74">
            <v>420.50190000000003</v>
          </cell>
          <cell r="G74">
            <v>424.34989999999993</v>
          </cell>
          <cell r="H74">
            <v>427.23590000000002</v>
          </cell>
          <cell r="I74">
            <v>431.22690000000011</v>
          </cell>
          <cell r="J74">
            <v>438.02590000000004</v>
          </cell>
          <cell r="K74">
            <v>441.04190000000006</v>
          </cell>
          <cell r="L74">
            <v>444.40890000000007</v>
          </cell>
          <cell r="M74">
            <v>447.19090000000006</v>
          </cell>
          <cell r="N74">
            <v>450.98690000000005</v>
          </cell>
          <cell r="O74">
            <v>454.56190000000004</v>
          </cell>
          <cell r="P74">
            <v>457.53890000000007</v>
          </cell>
          <cell r="Q74">
            <v>459.69690000000003</v>
          </cell>
          <cell r="R74">
            <v>463.03789999999998</v>
          </cell>
          <cell r="S74">
            <v>465.22190000000001</v>
          </cell>
          <cell r="T74">
            <v>468.83590000000004</v>
          </cell>
          <cell r="U74">
            <v>471.07190000000003</v>
          </cell>
          <cell r="V74">
            <v>474.89389999999997</v>
          </cell>
          <cell r="W74">
            <v>477.49390000000005</v>
          </cell>
        </row>
        <row r="75">
          <cell r="C75" t="str">
            <v>West Reserves</v>
          </cell>
          <cell r="D75">
            <v>412.0129</v>
          </cell>
          <cell r="E75">
            <v>416.12090000000006</v>
          </cell>
          <cell r="F75">
            <v>420.50190000000003</v>
          </cell>
          <cell r="G75">
            <v>424.34989999999993</v>
          </cell>
          <cell r="H75">
            <v>427.23590000000002</v>
          </cell>
          <cell r="I75">
            <v>431.22690000000011</v>
          </cell>
          <cell r="J75">
            <v>438.02590000000004</v>
          </cell>
          <cell r="K75">
            <v>441.04190000000006</v>
          </cell>
          <cell r="L75">
            <v>444.40890000000007</v>
          </cell>
          <cell r="M75">
            <v>447.19090000000006</v>
          </cell>
          <cell r="N75">
            <v>450.98690000000005</v>
          </cell>
          <cell r="O75">
            <v>454.56190000000004</v>
          </cell>
          <cell r="P75">
            <v>457.53890000000007</v>
          </cell>
          <cell r="Q75">
            <v>459.69690000000003</v>
          </cell>
          <cell r="R75">
            <v>463.03789999999998</v>
          </cell>
          <cell r="S75">
            <v>465.22190000000001</v>
          </cell>
          <cell r="T75">
            <v>468.83590000000004</v>
          </cell>
          <cell r="U75">
            <v>471.07190000000003</v>
          </cell>
          <cell r="V75">
            <v>474.89389999999997</v>
          </cell>
          <cell r="W75">
            <v>477.49390000000005</v>
          </cell>
        </row>
        <row r="77">
          <cell r="C77" t="str">
            <v>West Obligation + Reserves</v>
          </cell>
          <cell r="D77">
            <v>3581.3429000000001</v>
          </cell>
          <cell r="E77">
            <v>3617.0509000000002</v>
          </cell>
          <cell r="F77">
            <v>3655.1319000000003</v>
          </cell>
          <cell r="G77">
            <v>3688.5798999999997</v>
          </cell>
          <cell r="H77">
            <v>3713.6659</v>
          </cell>
          <cell r="I77">
            <v>3748.3569000000007</v>
          </cell>
          <cell r="J77">
            <v>3807.4559000000004</v>
          </cell>
          <cell r="K77">
            <v>3833.6719000000003</v>
          </cell>
          <cell r="L77">
            <v>3862.9389000000006</v>
          </cell>
          <cell r="M77">
            <v>3887.1209000000003</v>
          </cell>
          <cell r="N77">
            <v>3920.1169</v>
          </cell>
          <cell r="O77">
            <v>3951.1919000000003</v>
          </cell>
          <cell r="P77">
            <v>3977.0689000000002</v>
          </cell>
          <cell r="Q77">
            <v>3995.8269</v>
          </cell>
          <cell r="R77">
            <v>4024.8678999999997</v>
          </cell>
          <cell r="S77">
            <v>4043.8519000000001</v>
          </cell>
          <cell r="T77">
            <v>4075.2659000000003</v>
          </cell>
          <cell r="U77">
            <v>4094.7019</v>
          </cell>
          <cell r="V77">
            <v>4127.9238999999998</v>
          </cell>
          <cell r="W77">
            <v>4150.5239000000001</v>
          </cell>
        </row>
        <row r="78">
          <cell r="C78" t="str">
            <v>West Position</v>
          </cell>
          <cell r="D78">
            <v>-873.0628999999999</v>
          </cell>
          <cell r="E78">
            <v>-1116.3809000000001</v>
          </cell>
          <cell r="F78">
            <v>-1191.6219000000015</v>
          </cell>
          <cell r="G78">
            <v>-1171.9999000000007</v>
          </cell>
          <cell r="H78">
            <v>-1266.5159000000008</v>
          </cell>
          <cell r="I78">
            <v>-1307.6169000000014</v>
          </cell>
          <cell r="J78">
            <v>-1469.7659000000012</v>
          </cell>
          <cell r="K78">
            <v>-1527.2219000000014</v>
          </cell>
          <cell r="L78">
            <v>-1533.9889000000016</v>
          </cell>
          <cell r="M78">
            <v>-1566.3209000000002</v>
          </cell>
          <cell r="N78">
            <v>-1586.9768999999997</v>
          </cell>
          <cell r="O78">
            <v>-2059.8918999999996</v>
          </cell>
          <cell r="P78">
            <v>-1700.7288999999996</v>
          </cell>
          <cell r="Q78">
            <v>-1725.6968999999995</v>
          </cell>
          <cell r="R78">
            <v>-1783.3878999999993</v>
          </cell>
          <cell r="S78">
            <v>-2166.6918999999994</v>
          </cell>
          <cell r="T78">
            <v>-1806.3458999999998</v>
          </cell>
          <cell r="U78">
            <v>-1884.8018999999995</v>
          </cell>
          <cell r="V78">
            <v>-1888.4638999999988</v>
          </cell>
          <cell r="W78">
            <v>-1939.573899999999</v>
          </cell>
        </row>
        <row r="79">
          <cell r="C79" t="str">
            <v>West Reserve Margin</v>
          </cell>
          <cell r="D79">
            <v>-0.14547238690827391</v>
          </cell>
          <cell r="E79">
            <v>-0.21876767064571867</v>
          </cell>
          <cell r="F79">
            <v>-0.23839511783418854</v>
          </cell>
          <cell r="G79">
            <v>-0.22904329658142986</v>
          </cell>
          <cell r="H79">
            <v>-0.25537741561512062</v>
          </cell>
          <cell r="I79">
            <v>-0.26420128243391161</v>
          </cell>
          <cell r="J79">
            <v>-0.30620609420584521</v>
          </cell>
          <cell r="K79">
            <v>-0.32015869694013233</v>
          </cell>
          <cell r="L79">
            <v>-0.31872764024302891</v>
          </cell>
          <cell r="M79">
            <v>-0.32533510856325565</v>
          </cell>
          <cell r="N79">
            <v>-0.32745673987426238</v>
          </cell>
          <cell r="O79">
            <v>-0.45910776948090004</v>
          </cell>
          <cell r="P79">
            <v>-0.35322614099041616</v>
          </cell>
          <cell r="Q79">
            <v>-0.35801851176285926</v>
          </cell>
          <cell r="R79">
            <v>-0.3706942779413952</v>
          </cell>
          <cell r="S79">
            <v>-0.47545289677893476</v>
          </cell>
          <cell r="T79">
            <v>-0.3708681438430802</v>
          </cell>
          <cell r="U79">
            <v>-0.39014192950163218</v>
          </cell>
          <cell r="V79">
            <v>-0.38695822372112987</v>
          </cell>
          <cell r="W79">
            <v>-0.39805827885968781</v>
          </cell>
        </row>
        <row r="81">
          <cell r="C81" t="str">
            <v>System</v>
          </cell>
        </row>
        <row r="82">
          <cell r="C82" t="str">
            <v>Total Resources</v>
          </cell>
          <cell r="D82">
            <v>10567.220000000001</v>
          </cell>
          <cell r="E82">
            <v>10042.040000000001</v>
          </cell>
          <cell r="F82">
            <v>10141.879999999999</v>
          </cell>
          <cell r="G82">
            <v>10215.68</v>
          </cell>
          <cell r="H82">
            <v>10143.090000000002</v>
          </cell>
          <cell r="I82">
            <v>10123.360000000002</v>
          </cell>
          <cell r="J82">
            <v>10484.629999999999</v>
          </cell>
          <cell r="K82">
            <v>10444.690000000002</v>
          </cell>
          <cell r="L82">
            <v>10457.39</v>
          </cell>
          <cell r="M82">
            <v>10423.85</v>
          </cell>
          <cell r="N82">
            <v>10308.51</v>
          </cell>
          <cell r="O82">
            <v>10284.94</v>
          </cell>
          <cell r="P82">
            <v>10288.060000000001</v>
          </cell>
          <cell r="Q82">
            <v>9520.99</v>
          </cell>
          <cell r="R82">
            <v>9492.7900000000009</v>
          </cell>
          <cell r="S82">
            <v>8754.7400000000016</v>
          </cell>
          <cell r="T82">
            <v>8751.42</v>
          </cell>
          <cell r="U82">
            <v>8737.27</v>
          </cell>
          <cell r="V82">
            <v>8351.3300000000017</v>
          </cell>
          <cell r="W82">
            <v>8316.2800000000025</v>
          </cell>
        </row>
        <row r="83">
          <cell r="C83" t="str">
            <v>Obligation</v>
          </cell>
          <cell r="D83">
            <v>10103.9</v>
          </cell>
          <cell r="E83">
            <v>9929.9599999999991</v>
          </cell>
          <cell r="F83">
            <v>10088.66</v>
          </cell>
          <cell r="G83">
            <v>10224.56</v>
          </cell>
          <cell r="H83">
            <v>10333.359999999999</v>
          </cell>
          <cell r="I83">
            <v>10451.66</v>
          </cell>
          <cell r="J83">
            <v>10569.26</v>
          </cell>
          <cell r="K83">
            <v>10673.76</v>
          </cell>
          <cell r="L83">
            <v>10788.060000000001</v>
          </cell>
          <cell r="M83">
            <v>10831.76</v>
          </cell>
          <cell r="N83">
            <v>10896.86</v>
          </cell>
          <cell r="O83">
            <v>11006.86</v>
          </cell>
          <cell r="P83">
            <v>11164.56</v>
          </cell>
          <cell r="Q83">
            <v>11362.960000000001</v>
          </cell>
          <cell r="R83">
            <v>11311.46</v>
          </cell>
          <cell r="S83">
            <v>11384.26</v>
          </cell>
          <cell r="T83">
            <v>11461.16</v>
          </cell>
          <cell r="U83">
            <v>11687.060000000001</v>
          </cell>
          <cell r="V83">
            <v>11700.86</v>
          </cell>
          <cell r="W83">
            <v>12046.260000000002</v>
          </cell>
        </row>
        <row r="84">
          <cell r="C84" t="str">
            <v>Reserves</v>
          </cell>
          <cell r="D84">
            <v>1332.905</v>
          </cell>
          <cell r="E84">
            <v>1310.2928000000002</v>
          </cell>
          <cell r="F84">
            <v>1330.9238</v>
          </cell>
          <cell r="G84">
            <v>1348.5907999999999</v>
          </cell>
          <cell r="H84">
            <v>1362.7348</v>
          </cell>
          <cell r="I84">
            <v>1378.1138000000001</v>
          </cell>
          <cell r="J84">
            <v>1393.4018000000001</v>
          </cell>
          <cell r="K84">
            <v>1406.9868000000001</v>
          </cell>
          <cell r="L84">
            <v>1421.8458000000001</v>
          </cell>
          <cell r="M84">
            <v>1427.5268000000001</v>
          </cell>
          <cell r="N84">
            <v>1435.9898000000001</v>
          </cell>
          <cell r="O84">
            <v>1450.2898</v>
          </cell>
          <cell r="P84">
            <v>1470.7908</v>
          </cell>
          <cell r="Q84">
            <v>1496.5828000000001</v>
          </cell>
          <cell r="R84">
            <v>1489.8878</v>
          </cell>
          <cell r="S84">
            <v>1499.3517999999999</v>
          </cell>
          <cell r="T84">
            <v>1509.3488</v>
          </cell>
          <cell r="U84">
            <v>1538.7157999999999</v>
          </cell>
          <cell r="V84">
            <v>1540.5098</v>
          </cell>
          <cell r="W84">
            <v>1585.4118000000003</v>
          </cell>
        </row>
        <row r="85">
          <cell r="C85" t="str">
            <v>Obligation + Reserves</v>
          </cell>
          <cell r="D85">
            <v>11436.805</v>
          </cell>
          <cell r="E85">
            <v>11240.252799999998</v>
          </cell>
          <cell r="F85">
            <v>11419.5838</v>
          </cell>
          <cell r="G85">
            <v>11573.150799999999</v>
          </cell>
          <cell r="H85">
            <v>11696.094799999999</v>
          </cell>
          <cell r="I85">
            <v>11829.773799999999</v>
          </cell>
          <cell r="J85">
            <v>11962.6618</v>
          </cell>
          <cell r="K85">
            <v>12080.746800000001</v>
          </cell>
          <cell r="L85">
            <v>12209.9058</v>
          </cell>
          <cell r="M85">
            <v>12259.2868</v>
          </cell>
          <cell r="N85">
            <v>12332.8498</v>
          </cell>
          <cell r="O85">
            <v>12457.149800000001</v>
          </cell>
          <cell r="P85">
            <v>12635.3508</v>
          </cell>
          <cell r="Q85">
            <v>12859.542800000001</v>
          </cell>
          <cell r="R85">
            <v>12801.3478</v>
          </cell>
          <cell r="S85">
            <v>12883.611800000001</v>
          </cell>
          <cell r="T85">
            <v>12970.5088</v>
          </cell>
          <cell r="U85">
            <v>13225.775800000001</v>
          </cell>
          <cell r="V85">
            <v>13241.3698</v>
          </cell>
          <cell r="W85">
            <v>13631.671800000002</v>
          </cell>
        </row>
        <row r="86">
          <cell r="C86" t="str">
            <v>System Position</v>
          </cell>
          <cell r="D86">
            <v>-869.58499999999913</v>
          </cell>
          <cell r="E86">
            <v>-1198.2127999999975</v>
          </cell>
          <cell r="F86">
            <v>-1277.7038000000011</v>
          </cell>
          <cell r="G86">
            <v>-1357.4707999999991</v>
          </cell>
          <cell r="H86">
            <v>-1553.004799999997</v>
          </cell>
          <cell r="I86">
            <v>-1706.4137999999966</v>
          </cell>
          <cell r="J86">
            <v>-1478.0318000000007</v>
          </cell>
          <cell r="K86">
            <v>-1636.0567999999985</v>
          </cell>
          <cell r="L86">
            <v>-1752.515800000001</v>
          </cell>
          <cell r="M86">
            <v>-1835.4367999999995</v>
          </cell>
          <cell r="N86">
            <v>-2024.3397999999997</v>
          </cell>
          <cell r="O86">
            <v>-2172.2098000000005</v>
          </cell>
          <cell r="P86">
            <v>-2347.2907999999989</v>
          </cell>
          <cell r="Q86">
            <v>-3338.5528000000013</v>
          </cell>
          <cell r="R86">
            <v>-3308.5577999999987</v>
          </cell>
          <cell r="S86">
            <v>-4128.871799999999</v>
          </cell>
          <cell r="T86">
            <v>-4219.0887999999995</v>
          </cell>
          <cell r="U86">
            <v>-4488.5058000000008</v>
          </cell>
          <cell r="V86">
            <v>-4890.0397999999986</v>
          </cell>
          <cell r="W86">
            <v>-5315.3917999999994</v>
          </cell>
        </row>
        <row r="87">
          <cell r="C87" t="str">
            <v>Reserve Margin</v>
          </cell>
          <cell r="D87">
            <v>4.5855560724076927E-2</v>
          </cell>
          <cell r="E87">
            <v>1.1287054529927731E-2</v>
          </cell>
          <cell r="F87">
            <v>5.2752298124825181E-3</v>
          </cell>
          <cell r="G87">
            <v>-8.684970306790385E-4</v>
          </cell>
          <cell r="H87">
            <v>-1.8413178288571808E-2</v>
          </cell>
          <cell r="I87">
            <v>-3.1411278208437476E-2</v>
          </cell>
          <cell r="J87">
            <v>-8.0071830951269352E-3</v>
          </cell>
          <cell r="K87">
            <v>-2.1461040907796103E-2</v>
          </cell>
          <cell r="L87">
            <v>-3.0651479506046631E-2</v>
          </cell>
          <cell r="M87">
            <v>-3.7658699971195753E-2</v>
          </cell>
          <cell r="N87">
            <v>-5.3992618056944885E-2</v>
          </cell>
          <cell r="O87">
            <v>-6.5588187730197367E-2</v>
          </cell>
          <cell r="P87">
            <v>-7.8507348251968589E-2</v>
          </cell>
          <cell r="Q87">
            <v>-0.16210300837105829</v>
          </cell>
          <cell r="R87">
            <v>-0.16078119004973701</v>
          </cell>
          <cell r="S87">
            <v>-0.23097856162807229</v>
          </cell>
          <cell r="T87">
            <v>-0.23642807534315902</v>
          </cell>
          <cell r="U87">
            <v>-0.25239795123837827</v>
          </cell>
          <cell r="V87">
            <v>-0.28626357378859324</v>
          </cell>
          <cell r="W87">
            <v>-0.30963801212990583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28"/>
  <sheetViews>
    <sheetView tabSelected="1" topLeftCell="A97" workbookViewId="0">
      <selection activeCell="B131" sqref="B131"/>
    </sheetView>
  </sheetViews>
  <sheetFormatPr defaultRowHeight="12.75" x14ac:dyDescent="0.2"/>
  <cols>
    <col min="1" max="1" width="4.7109375" customWidth="1"/>
    <col min="2" max="2" width="33.140625" customWidth="1"/>
    <col min="3" max="3" width="7.7109375" customWidth="1"/>
    <col min="4" max="12" width="8.140625" customWidth="1"/>
  </cols>
  <sheetData>
    <row r="1" spans="1:13" x14ac:dyDescent="0.2">
      <c r="C1" s="2"/>
      <c r="D1" s="3"/>
      <c r="E1" s="3"/>
      <c r="F1" s="3"/>
    </row>
    <row r="2" spans="1:13" ht="15.75" x14ac:dyDescent="0.25">
      <c r="B2" s="16"/>
      <c r="C2" s="11" t="s">
        <v>59</v>
      </c>
      <c r="D2" s="11"/>
      <c r="E2" s="17"/>
      <c r="F2" s="11"/>
      <c r="G2" s="11"/>
      <c r="H2" s="11"/>
      <c r="I2" s="11"/>
      <c r="J2" s="11"/>
      <c r="K2" s="11"/>
      <c r="L2" s="11"/>
    </row>
    <row r="3" spans="1:13" ht="15" x14ac:dyDescent="0.25">
      <c r="B3" s="14"/>
      <c r="C3" s="15" t="s">
        <v>24</v>
      </c>
      <c r="D3" s="15"/>
      <c r="E3" s="13"/>
      <c r="F3" s="15"/>
      <c r="G3" s="15"/>
      <c r="H3" s="15"/>
      <c r="I3" s="15"/>
      <c r="J3" s="15"/>
      <c r="K3" s="15"/>
      <c r="L3" s="15"/>
    </row>
    <row r="4" spans="1:13" ht="15" x14ac:dyDescent="0.25">
      <c r="A4" s="40"/>
      <c r="B4" s="43"/>
      <c r="C4" s="41"/>
      <c r="D4" s="41"/>
      <c r="E4" s="42"/>
      <c r="F4" s="42"/>
      <c r="G4" s="42"/>
      <c r="H4" s="42"/>
      <c r="I4" s="42"/>
      <c r="J4" s="41"/>
      <c r="K4" s="42"/>
      <c r="L4" s="41"/>
      <c r="M4" s="40"/>
    </row>
    <row r="5" spans="1:13" x14ac:dyDescent="0.2">
      <c r="A5" s="40"/>
      <c r="B5" s="28" t="s">
        <v>5</v>
      </c>
      <c r="C5" s="39">
        <v>2015</v>
      </c>
      <c r="D5" s="39">
        <f t="shared" ref="D5:L5" si="0">+C5+1</f>
        <v>2016</v>
      </c>
      <c r="E5" s="39">
        <f t="shared" si="0"/>
        <v>2017</v>
      </c>
      <c r="F5" s="39">
        <f t="shared" si="0"/>
        <v>2018</v>
      </c>
      <c r="G5" s="39">
        <f t="shared" si="0"/>
        <v>2019</v>
      </c>
      <c r="H5" s="39">
        <f t="shared" si="0"/>
        <v>2020</v>
      </c>
      <c r="I5" s="39">
        <f t="shared" si="0"/>
        <v>2021</v>
      </c>
      <c r="J5" s="39">
        <f t="shared" si="0"/>
        <v>2022</v>
      </c>
      <c r="K5" s="39">
        <f t="shared" si="0"/>
        <v>2023</v>
      </c>
      <c r="L5" s="39">
        <f t="shared" si="0"/>
        <v>2024</v>
      </c>
      <c r="M5" s="40"/>
    </row>
    <row r="6" spans="1:13" x14ac:dyDescent="0.2">
      <c r="A6" s="40"/>
      <c r="B6" s="25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40"/>
    </row>
    <row r="7" spans="1:13" x14ac:dyDescent="0.2">
      <c r="A7" s="40"/>
      <c r="B7" s="44" t="s">
        <v>25</v>
      </c>
      <c r="C7" s="30">
        <v>6409.76</v>
      </c>
      <c r="D7" s="30">
        <v>6396.9400000000005</v>
      </c>
      <c r="E7" s="30">
        <v>6396.9400000000005</v>
      </c>
      <c r="F7" s="30">
        <v>6452.9800000000005</v>
      </c>
      <c r="G7" s="30">
        <v>6448.9000000000005</v>
      </c>
      <c r="H7" s="30">
        <v>6448.0800000000008</v>
      </c>
      <c r="I7" s="30">
        <v>6443.9000000000015</v>
      </c>
      <c r="J7" s="30">
        <v>6439.0700000000015</v>
      </c>
      <c r="K7" s="30">
        <v>6433.9700000000012</v>
      </c>
      <c r="L7" s="30">
        <v>6431.2700000000013</v>
      </c>
      <c r="M7" s="40"/>
    </row>
    <row r="8" spans="1:13" x14ac:dyDescent="0.2">
      <c r="A8" s="40"/>
      <c r="B8" s="45" t="s">
        <v>26</v>
      </c>
      <c r="C8" s="29">
        <v>116.67</v>
      </c>
      <c r="D8" s="29">
        <v>114.19</v>
      </c>
      <c r="E8" s="29">
        <v>114.18</v>
      </c>
      <c r="F8" s="29">
        <v>114.18</v>
      </c>
      <c r="G8" s="29">
        <v>114.18</v>
      </c>
      <c r="H8" s="29">
        <v>114.18</v>
      </c>
      <c r="I8" s="29">
        <v>114.18</v>
      </c>
      <c r="J8" s="29">
        <v>114.18</v>
      </c>
      <c r="K8" s="29">
        <v>114.18</v>
      </c>
      <c r="L8" s="29">
        <v>93.9</v>
      </c>
      <c r="M8" s="40"/>
    </row>
    <row r="9" spans="1:13" x14ac:dyDescent="0.2">
      <c r="A9" s="40"/>
      <c r="B9" s="45" t="s">
        <v>27</v>
      </c>
      <c r="C9" s="29">
        <v>186.84000000000003</v>
      </c>
      <c r="D9" s="29">
        <v>186.84000000000003</v>
      </c>
      <c r="E9" s="29">
        <v>186.84000000000003</v>
      </c>
      <c r="F9" s="29">
        <v>186.84000000000003</v>
      </c>
      <c r="G9" s="29">
        <v>186.84000000000003</v>
      </c>
      <c r="H9" s="29">
        <v>186.84000000000003</v>
      </c>
      <c r="I9" s="29">
        <v>184.40000000000003</v>
      </c>
      <c r="J9" s="29">
        <v>184.40000000000003</v>
      </c>
      <c r="K9" s="29">
        <v>177.28000000000003</v>
      </c>
      <c r="L9" s="29">
        <v>177.28000000000003</v>
      </c>
      <c r="M9" s="40"/>
    </row>
    <row r="10" spans="1:13" x14ac:dyDescent="0.2">
      <c r="A10" s="40"/>
      <c r="B10" s="45" t="s">
        <v>3</v>
      </c>
      <c r="C10" s="29">
        <v>627.27</v>
      </c>
      <c r="D10" s="29">
        <v>406.3</v>
      </c>
      <c r="E10" s="29">
        <v>300.29000000000002</v>
      </c>
      <c r="F10" s="29">
        <v>300.06</v>
      </c>
      <c r="G10" s="29">
        <v>300.05</v>
      </c>
      <c r="H10" s="29">
        <v>300.05</v>
      </c>
      <c r="I10" s="29">
        <v>272.48</v>
      </c>
      <c r="J10" s="29">
        <v>272.48</v>
      </c>
      <c r="K10" s="29">
        <v>272.47000000000003</v>
      </c>
      <c r="L10" s="29">
        <v>272.46000000000004</v>
      </c>
      <c r="M10" s="40"/>
    </row>
    <row r="11" spans="1:13" x14ac:dyDescent="0.2">
      <c r="A11" s="40"/>
      <c r="B11" s="45" t="s">
        <v>28</v>
      </c>
      <c r="C11" s="29">
        <v>138.69999999999999</v>
      </c>
      <c r="D11" s="29">
        <v>222.30000000000007</v>
      </c>
      <c r="E11" s="29">
        <v>348.4899999999999</v>
      </c>
      <c r="F11" s="29">
        <v>347.38999999999982</v>
      </c>
      <c r="G11" s="29">
        <v>345.81999999999994</v>
      </c>
      <c r="H11" s="29">
        <v>338.82</v>
      </c>
      <c r="I11" s="29">
        <v>336.72999999999996</v>
      </c>
      <c r="J11" s="29">
        <v>331.86</v>
      </c>
      <c r="K11" s="29">
        <v>330.79</v>
      </c>
      <c r="L11" s="29">
        <v>279.84000000000003</v>
      </c>
      <c r="M11" s="40"/>
    </row>
    <row r="12" spans="1:13" x14ac:dyDescent="0.2">
      <c r="A12" s="40"/>
      <c r="B12" s="45" t="s">
        <v>29</v>
      </c>
      <c r="C12" s="29">
        <v>323.3</v>
      </c>
      <c r="D12" s="29">
        <v>323.3</v>
      </c>
      <c r="E12" s="29">
        <v>323.3</v>
      </c>
      <c r="F12" s="29">
        <v>323.3</v>
      </c>
      <c r="G12" s="29">
        <v>323.3</v>
      </c>
      <c r="H12" s="29">
        <v>323.3</v>
      </c>
      <c r="I12" s="29">
        <v>323.3</v>
      </c>
      <c r="J12" s="29">
        <v>323.3</v>
      </c>
      <c r="K12" s="29">
        <v>323.3</v>
      </c>
      <c r="L12" s="29">
        <v>323.3</v>
      </c>
      <c r="M12" s="40"/>
    </row>
    <row r="13" spans="1:13" x14ac:dyDescent="0.2">
      <c r="A13" s="40"/>
      <c r="B13" s="45" t="s">
        <v>4</v>
      </c>
      <c r="C13" s="29">
        <v>-731.9</v>
      </c>
      <c r="D13" s="29">
        <v>-731.5</v>
      </c>
      <c r="E13" s="29">
        <v>-656.47</v>
      </c>
      <c r="F13" s="29">
        <v>-655.55</v>
      </c>
      <c r="G13" s="29">
        <v>-655.55</v>
      </c>
      <c r="H13" s="29">
        <v>-655.55</v>
      </c>
      <c r="I13" s="29">
        <v>-174.55</v>
      </c>
      <c r="J13" s="29">
        <v>-174.55</v>
      </c>
      <c r="K13" s="29">
        <v>-174.55</v>
      </c>
      <c r="L13" s="29">
        <v>-144.1</v>
      </c>
      <c r="M13" s="40"/>
    </row>
    <row r="14" spans="1:13" x14ac:dyDescent="0.2">
      <c r="A14" s="40"/>
      <c r="B14" s="45" t="s">
        <v>32</v>
      </c>
      <c r="C14" s="29">
        <v>-38</v>
      </c>
      <c r="D14" s="29">
        <v>-38</v>
      </c>
      <c r="E14" s="29">
        <v>-38</v>
      </c>
      <c r="F14" s="29">
        <v>-38</v>
      </c>
      <c r="G14" s="29">
        <v>-38</v>
      </c>
      <c r="H14" s="29">
        <v>-38</v>
      </c>
      <c r="I14" s="29">
        <v>-38</v>
      </c>
      <c r="J14" s="29">
        <v>-38</v>
      </c>
      <c r="K14" s="29">
        <v>-38</v>
      </c>
      <c r="L14" s="29">
        <v>-38</v>
      </c>
      <c r="M14" s="40"/>
    </row>
    <row r="15" spans="1:13" x14ac:dyDescent="0.2">
      <c r="A15" s="40"/>
      <c r="B15" s="46" t="s">
        <v>6</v>
      </c>
      <c r="C15" s="32">
        <f t="shared" ref="C15:L15" si="1">SUM(C7:C14)</f>
        <v>7032.6400000000012</v>
      </c>
      <c r="D15" s="32">
        <f t="shared" si="1"/>
        <v>6880.3700000000008</v>
      </c>
      <c r="E15" s="32">
        <f t="shared" si="1"/>
        <v>6975.5700000000006</v>
      </c>
      <c r="F15" s="32">
        <f t="shared" si="1"/>
        <v>7031.2000000000007</v>
      </c>
      <c r="G15" s="32">
        <f t="shared" si="1"/>
        <v>7025.5400000000009</v>
      </c>
      <c r="H15" s="32">
        <f t="shared" si="1"/>
        <v>7017.7200000000012</v>
      </c>
      <c r="I15" s="32">
        <f t="shared" si="1"/>
        <v>7462.4400000000005</v>
      </c>
      <c r="J15" s="32">
        <f t="shared" si="1"/>
        <v>7452.7400000000007</v>
      </c>
      <c r="K15" s="32">
        <f t="shared" si="1"/>
        <v>7439.4400000000014</v>
      </c>
      <c r="L15" s="32">
        <f t="shared" si="1"/>
        <v>7395.9500000000007</v>
      </c>
      <c r="M15" s="40"/>
    </row>
    <row r="16" spans="1:13" x14ac:dyDescent="0.2">
      <c r="A16" s="40"/>
      <c r="B16" s="45"/>
      <c r="C16" s="31"/>
      <c r="D16" s="31"/>
      <c r="E16" s="33"/>
      <c r="F16" s="33"/>
      <c r="G16" s="33"/>
      <c r="H16" s="33"/>
      <c r="I16" s="33"/>
      <c r="J16" s="31"/>
      <c r="K16" s="33"/>
      <c r="L16" s="31"/>
      <c r="M16" s="40"/>
    </row>
    <row r="17" spans="1:13" x14ac:dyDescent="0.2">
      <c r="A17" s="40"/>
      <c r="B17" s="46" t="s">
        <v>7</v>
      </c>
      <c r="C17" s="32">
        <f>C15</f>
        <v>7032.6400000000012</v>
      </c>
      <c r="D17" s="32">
        <f t="shared" ref="D17:L17" si="2">D15</f>
        <v>6880.3700000000008</v>
      </c>
      <c r="E17" s="32">
        <f t="shared" si="2"/>
        <v>6975.5700000000006</v>
      </c>
      <c r="F17" s="32">
        <f t="shared" si="2"/>
        <v>7031.2000000000007</v>
      </c>
      <c r="G17" s="32">
        <f t="shared" si="2"/>
        <v>7025.5400000000009</v>
      </c>
      <c r="H17" s="32">
        <f t="shared" si="2"/>
        <v>7017.7200000000012</v>
      </c>
      <c r="I17" s="32">
        <f t="shared" si="2"/>
        <v>7462.4400000000005</v>
      </c>
      <c r="J17" s="32">
        <f t="shared" si="2"/>
        <v>7452.7400000000007</v>
      </c>
      <c r="K17" s="32">
        <f t="shared" si="2"/>
        <v>7439.4400000000014</v>
      </c>
      <c r="L17" s="32">
        <f t="shared" si="2"/>
        <v>7395.9500000000007</v>
      </c>
      <c r="M17" s="40"/>
    </row>
    <row r="18" spans="1:13" x14ac:dyDescent="0.2">
      <c r="A18" s="40"/>
      <c r="B18" s="46"/>
      <c r="C18" s="31"/>
      <c r="D18" s="31"/>
      <c r="E18" s="33"/>
      <c r="F18" s="33"/>
      <c r="G18" s="33"/>
      <c r="H18" s="33"/>
      <c r="I18" s="33"/>
      <c r="J18" s="31"/>
      <c r="K18" s="33"/>
      <c r="L18" s="31"/>
      <c r="M18" s="40"/>
    </row>
    <row r="19" spans="1:13" x14ac:dyDescent="0.2">
      <c r="A19" s="40"/>
      <c r="B19" s="45" t="s">
        <v>8</v>
      </c>
      <c r="C19" s="29">
        <v>7157</v>
      </c>
      <c r="D19" s="29">
        <v>6976.9</v>
      </c>
      <c r="E19" s="29">
        <v>7101.9</v>
      </c>
      <c r="F19" s="29">
        <v>7208.2</v>
      </c>
      <c r="G19" s="29">
        <v>7294.7999999999993</v>
      </c>
      <c r="H19" s="29">
        <v>7382.4</v>
      </c>
      <c r="I19" s="29">
        <v>7447.7</v>
      </c>
      <c r="J19" s="29">
        <v>7529</v>
      </c>
      <c r="K19" s="29">
        <v>7617.4</v>
      </c>
      <c r="L19" s="29">
        <v>7639.7</v>
      </c>
      <c r="M19" s="40"/>
    </row>
    <row r="20" spans="1:13" x14ac:dyDescent="0.2">
      <c r="A20" s="40"/>
      <c r="B20" s="45" t="s">
        <v>45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0"/>
    </row>
    <row r="21" spans="1:13" x14ac:dyDescent="0.2">
      <c r="A21" s="40"/>
      <c r="B21" s="47" t="s">
        <v>2</v>
      </c>
      <c r="C21" s="29">
        <v>-149.45999999999998</v>
      </c>
      <c r="D21" s="29">
        <v>-174.89999999999998</v>
      </c>
      <c r="E21" s="29">
        <v>-174.89999999999998</v>
      </c>
      <c r="F21" s="29">
        <v>-174.89999999999998</v>
      </c>
      <c r="G21" s="29">
        <v>-174.89999999999998</v>
      </c>
      <c r="H21" s="29">
        <v>-174.89999999999998</v>
      </c>
      <c r="I21" s="29">
        <v>-174.89999999999998</v>
      </c>
      <c r="J21" s="29">
        <v>-174.89999999999998</v>
      </c>
      <c r="K21" s="29">
        <v>-174.89999999999998</v>
      </c>
      <c r="L21" s="29">
        <v>-174.89999999999998</v>
      </c>
      <c r="M21" s="40"/>
    </row>
    <row r="22" spans="1:13" x14ac:dyDescent="0.2">
      <c r="A22" s="40"/>
      <c r="B22" s="47" t="s">
        <v>46</v>
      </c>
      <c r="C22" s="29">
        <v>-72.97</v>
      </c>
      <c r="D22" s="29">
        <v>-72.97</v>
      </c>
      <c r="E22" s="29">
        <v>-72.97</v>
      </c>
      <c r="F22" s="29">
        <v>-72.97</v>
      </c>
      <c r="G22" s="29">
        <v>-72.97</v>
      </c>
      <c r="H22" s="29">
        <v>-72.97</v>
      </c>
      <c r="I22" s="29">
        <v>-72.97</v>
      </c>
      <c r="J22" s="29">
        <v>-72.97</v>
      </c>
      <c r="K22" s="29">
        <v>-72.97</v>
      </c>
      <c r="L22" s="29">
        <v>-72.97</v>
      </c>
      <c r="M22" s="40"/>
    </row>
    <row r="23" spans="1:13" x14ac:dyDescent="0.2">
      <c r="A23" s="40"/>
      <c r="B23" s="46" t="s">
        <v>30</v>
      </c>
      <c r="C23" s="32">
        <f t="shared" ref="C23:L23" si="3">SUM(C19:C22)</f>
        <v>6934.57</v>
      </c>
      <c r="D23" s="32">
        <f t="shared" si="3"/>
        <v>6729.03</v>
      </c>
      <c r="E23" s="32">
        <f t="shared" si="3"/>
        <v>6854.03</v>
      </c>
      <c r="F23" s="32">
        <f t="shared" si="3"/>
        <v>6960.33</v>
      </c>
      <c r="G23" s="32">
        <f t="shared" si="3"/>
        <v>7046.9299999999994</v>
      </c>
      <c r="H23" s="32">
        <f t="shared" si="3"/>
        <v>7134.53</v>
      </c>
      <c r="I23" s="32">
        <f t="shared" si="3"/>
        <v>7199.83</v>
      </c>
      <c r="J23" s="32">
        <f t="shared" si="3"/>
        <v>7281.13</v>
      </c>
      <c r="K23" s="32">
        <f t="shared" si="3"/>
        <v>7369.53</v>
      </c>
      <c r="L23" s="32">
        <f t="shared" si="3"/>
        <v>7391.83</v>
      </c>
      <c r="M23" s="40"/>
    </row>
    <row r="24" spans="1:13" x14ac:dyDescent="0.2">
      <c r="A24" s="40"/>
      <c r="B24" s="46"/>
      <c r="C24" s="31"/>
      <c r="D24" s="34"/>
      <c r="E24" s="35"/>
      <c r="F24" s="35"/>
      <c r="G24" s="35"/>
      <c r="H24" s="35"/>
      <c r="I24" s="35"/>
      <c r="J24" s="34"/>
      <c r="K24" s="35"/>
      <c r="L24" s="34"/>
      <c r="M24" s="40"/>
    </row>
    <row r="25" spans="1:13" x14ac:dyDescent="0.2">
      <c r="A25" s="40"/>
      <c r="B25" s="45" t="s">
        <v>31</v>
      </c>
      <c r="C25" s="29">
        <v>920.89210000000003</v>
      </c>
      <c r="D25" s="29">
        <v>894.17190000000005</v>
      </c>
      <c r="E25" s="29">
        <v>910.42190000000005</v>
      </c>
      <c r="F25" s="29">
        <v>924.24090000000001</v>
      </c>
      <c r="G25" s="29">
        <v>935.49889999999994</v>
      </c>
      <c r="H25" s="29">
        <v>946.88689999999997</v>
      </c>
      <c r="I25" s="29">
        <v>955.3759</v>
      </c>
      <c r="J25" s="29">
        <v>965.94490000000008</v>
      </c>
      <c r="K25" s="29">
        <v>977.43690000000004</v>
      </c>
      <c r="L25" s="29">
        <v>980.33590000000004</v>
      </c>
      <c r="M25" s="40"/>
    </row>
    <row r="26" spans="1:13" x14ac:dyDescent="0.2">
      <c r="A26" s="40"/>
      <c r="B26" s="46" t="s">
        <v>9</v>
      </c>
      <c r="C26" s="32">
        <f t="shared" ref="C26:L26" si="4">SUM(C25:C25)</f>
        <v>920.89210000000003</v>
      </c>
      <c r="D26" s="32">
        <f t="shared" si="4"/>
        <v>894.17190000000005</v>
      </c>
      <c r="E26" s="32">
        <f t="shared" si="4"/>
        <v>910.42190000000005</v>
      </c>
      <c r="F26" s="32">
        <f t="shared" si="4"/>
        <v>924.24090000000001</v>
      </c>
      <c r="G26" s="32">
        <f t="shared" si="4"/>
        <v>935.49889999999994</v>
      </c>
      <c r="H26" s="32">
        <f t="shared" si="4"/>
        <v>946.88689999999997</v>
      </c>
      <c r="I26" s="32">
        <f t="shared" si="4"/>
        <v>955.3759</v>
      </c>
      <c r="J26" s="32">
        <f t="shared" si="4"/>
        <v>965.94490000000008</v>
      </c>
      <c r="K26" s="32">
        <f t="shared" si="4"/>
        <v>977.43690000000004</v>
      </c>
      <c r="L26" s="32">
        <f t="shared" si="4"/>
        <v>980.33590000000004</v>
      </c>
      <c r="M26" s="40"/>
    </row>
    <row r="27" spans="1:13" x14ac:dyDescent="0.2">
      <c r="A27" s="40"/>
      <c r="B27" s="46"/>
      <c r="C27" s="31"/>
      <c r="D27" s="31"/>
      <c r="E27" s="33"/>
      <c r="F27" s="33"/>
      <c r="G27" s="33"/>
      <c r="H27" s="33"/>
      <c r="I27" s="33"/>
      <c r="J27" s="31"/>
      <c r="K27" s="33"/>
      <c r="L27" s="31"/>
      <c r="M27" s="40"/>
    </row>
    <row r="28" spans="1:13" x14ac:dyDescent="0.2">
      <c r="A28" s="40"/>
      <c r="B28" s="46" t="s">
        <v>10</v>
      </c>
      <c r="C28" s="32">
        <f t="shared" ref="C28:L28" si="5">C23+C26</f>
        <v>7855.4620999999997</v>
      </c>
      <c r="D28" s="32">
        <f t="shared" si="5"/>
        <v>7623.2019</v>
      </c>
      <c r="E28" s="32">
        <f t="shared" si="5"/>
        <v>7764.4519</v>
      </c>
      <c r="F28" s="32">
        <f t="shared" si="5"/>
        <v>7884.5708999999997</v>
      </c>
      <c r="G28" s="32">
        <f t="shared" si="5"/>
        <v>7982.428899999999</v>
      </c>
      <c r="H28" s="32">
        <f t="shared" si="5"/>
        <v>8081.4169000000002</v>
      </c>
      <c r="I28" s="32">
        <f t="shared" si="5"/>
        <v>8155.2058999999999</v>
      </c>
      <c r="J28" s="32">
        <f t="shared" si="5"/>
        <v>8247.0748999999996</v>
      </c>
      <c r="K28" s="32">
        <f t="shared" si="5"/>
        <v>8346.9668999999994</v>
      </c>
      <c r="L28" s="32">
        <f t="shared" si="5"/>
        <v>8372.1659</v>
      </c>
      <c r="M28" s="40"/>
    </row>
    <row r="29" spans="1:13" x14ac:dyDescent="0.2">
      <c r="A29" s="40"/>
      <c r="B29" s="46" t="s">
        <v>11</v>
      </c>
      <c r="C29" s="32">
        <f t="shared" ref="C29:L29" si="6">C17-C28</f>
        <v>-822.8220999999985</v>
      </c>
      <c r="D29" s="32">
        <f t="shared" si="6"/>
        <v>-742.83189999999922</v>
      </c>
      <c r="E29" s="32">
        <f t="shared" si="6"/>
        <v>-788.8818999999994</v>
      </c>
      <c r="F29" s="32">
        <f t="shared" si="6"/>
        <v>-853.37089999999898</v>
      </c>
      <c r="G29" s="32">
        <f t="shared" si="6"/>
        <v>-956.8888999999981</v>
      </c>
      <c r="H29" s="32">
        <f t="shared" si="6"/>
        <v>-1063.696899999999</v>
      </c>
      <c r="I29" s="32">
        <f t="shared" si="6"/>
        <v>-692.76589999999942</v>
      </c>
      <c r="J29" s="32">
        <f t="shared" si="6"/>
        <v>-794.33489999999892</v>
      </c>
      <c r="K29" s="32">
        <f t="shared" si="6"/>
        <v>-907.52689999999802</v>
      </c>
      <c r="L29" s="32">
        <f t="shared" si="6"/>
        <v>-976.21589999999924</v>
      </c>
      <c r="M29" s="40"/>
    </row>
    <row r="30" spans="1:13" x14ac:dyDescent="0.2">
      <c r="A30" s="40"/>
      <c r="B30" s="46" t="s">
        <v>48</v>
      </c>
      <c r="C30" s="32">
        <v>318</v>
      </c>
      <c r="D30" s="32">
        <v>318</v>
      </c>
      <c r="E30" s="32">
        <v>318</v>
      </c>
      <c r="F30" s="32">
        <v>318</v>
      </c>
      <c r="G30" s="32">
        <v>318</v>
      </c>
      <c r="H30" s="32">
        <v>318</v>
      </c>
      <c r="I30" s="32">
        <v>318</v>
      </c>
      <c r="J30" s="32">
        <v>318</v>
      </c>
      <c r="K30" s="32">
        <v>318</v>
      </c>
      <c r="L30" s="32">
        <v>318</v>
      </c>
      <c r="M30" s="40"/>
    </row>
    <row r="31" spans="1:13" x14ac:dyDescent="0.2">
      <c r="A31" s="40"/>
      <c r="B31" s="48"/>
      <c r="C31" s="37"/>
      <c r="D31" s="37"/>
      <c r="E31" s="38"/>
      <c r="F31" s="38"/>
      <c r="G31" s="38"/>
      <c r="H31" s="38"/>
      <c r="I31" s="38"/>
      <c r="J31" s="37"/>
      <c r="K31" s="38"/>
      <c r="L31" s="37"/>
      <c r="M31" s="40"/>
    </row>
    <row r="32" spans="1:13" x14ac:dyDescent="0.2">
      <c r="A32" s="40"/>
      <c r="B32" s="25" t="s">
        <v>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40"/>
    </row>
    <row r="33" spans="1:13" x14ac:dyDescent="0.2">
      <c r="A33" s="40"/>
      <c r="B33" s="44" t="s">
        <v>25</v>
      </c>
      <c r="C33" s="30">
        <v>2495.13</v>
      </c>
      <c r="D33" s="30">
        <v>2250.5500000000002</v>
      </c>
      <c r="E33" s="30">
        <v>2247.73</v>
      </c>
      <c r="F33" s="30">
        <v>2247.73</v>
      </c>
      <c r="G33" s="30">
        <v>2247.73</v>
      </c>
      <c r="H33" s="30">
        <v>2247.73</v>
      </c>
      <c r="I33" s="30">
        <v>2245.13</v>
      </c>
      <c r="J33" s="30">
        <v>2241</v>
      </c>
      <c r="K33" s="30">
        <v>2239.3000000000002</v>
      </c>
      <c r="L33" s="30">
        <v>2239.3000000000002</v>
      </c>
      <c r="M33" s="40"/>
    </row>
    <row r="34" spans="1:13" x14ac:dyDescent="0.2">
      <c r="A34" s="40"/>
      <c r="B34" s="45" t="s">
        <v>26</v>
      </c>
      <c r="C34" s="29">
        <v>777.36</v>
      </c>
      <c r="D34" s="29">
        <v>770.1</v>
      </c>
      <c r="E34" s="29">
        <v>751.68000000000006</v>
      </c>
      <c r="F34" s="29">
        <v>775.05000000000007</v>
      </c>
      <c r="G34" s="29">
        <v>725.49</v>
      </c>
      <c r="H34" s="29">
        <v>727.72</v>
      </c>
      <c r="I34" s="29">
        <v>642.73</v>
      </c>
      <c r="J34" s="29">
        <v>620.26</v>
      </c>
      <c r="K34" s="29">
        <v>652.3599999999999</v>
      </c>
      <c r="L34" s="29">
        <v>646.19000000000005</v>
      </c>
      <c r="M34" s="40"/>
    </row>
    <row r="35" spans="1:13" x14ac:dyDescent="0.2">
      <c r="A35" s="40"/>
      <c r="B35" s="45" t="s">
        <v>27</v>
      </c>
      <c r="C35" s="29">
        <v>169.5</v>
      </c>
      <c r="D35" s="29">
        <v>169.5</v>
      </c>
      <c r="E35" s="29">
        <v>169.5</v>
      </c>
      <c r="F35" s="29">
        <v>169.5</v>
      </c>
      <c r="G35" s="29">
        <v>169.5</v>
      </c>
      <c r="H35" s="29">
        <v>169.5</v>
      </c>
      <c r="I35" s="29">
        <v>169.5</v>
      </c>
      <c r="J35" s="29">
        <v>114.99000000000001</v>
      </c>
      <c r="K35" s="29">
        <v>114.99000000000001</v>
      </c>
      <c r="L35" s="29">
        <v>104.56</v>
      </c>
      <c r="M35" s="40"/>
    </row>
    <row r="36" spans="1:13" x14ac:dyDescent="0.2">
      <c r="A36" s="40"/>
      <c r="B36" s="45" t="s">
        <v>3</v>
      </c>
      <c r="C36" s="29">
        <v>190.77</v>
      </c>
      <c r="D36" s="29">
        <v>22.15</v>
      </c>
      <c r="E36" s="29">
        <v>22.139999999999997</v>
      </c>
      <c r="F36" s="29">
        <v>22.119999999999997</v>
      </c>
      <c r="G36" s="29">
        <v>5.26</v>
      </c>
      <c r="H36" s="29">
        <v>5.25</v>
      </c>
      <c r="I36" s="29">
        <v>5.23</v>
      </c>
      <c r="J36" s="29">
        <v>5.21</v>
      </c>
      <c r="K36" s="29">
        <v>5.1899999999999995</v>
      </c>
      <c r="L36" s="29">
        <v>5.1599999999999993</v>
      </c>
      <c r="M36" s="40"/>
    </row>
    <row r="37" spans="1:13" x14ac:dyDescent="0.2">
      <c r="A37" s="40"/>
      <c r="B37" s="45" t="s">
        <v>28</v>
      </c>
      <c r="C37" s="29">
        <v>116.25000000000001</v>
      </c>
      <c r="D37" s="29">
        <v>113.89000000000001</v>
      </c>
      <c r="E37" s="29">
        <v>139.58999999999997</v>
      </c>
      <c r="F37" s="29">
        <v>134.52000000000004</v>
      </c>
      <c r="G37" s="29">
        <v>134.11000000000004</v>
      </c>
      <c r="H37" s="29">
        <v>119.88000000000002</v>
      </c>
      <c r="I37" s="29">
        <v>119.71999999999998</v>
      </c>
      <c r="J37" s="29">
        <v>119.62000000000005</v>
      </c>
      <c r="K37" s="29">
        <v>115.24999999999999</v>
      </c>
      <c r="L37" s="29">
        <v>115.10000000000001</v>
      </c>
      <c r="M37" s="40"/>
    </row>
    <row r="38" spans="1:13" x14ac:dyDescent="0.2">
      <c r="A38" s="40"/>
      <c r="B38" s="45" t="s">
        <v>29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40"/>
    </row>
    <row r="39" spans="1:13" x14ac:dyDescent="0.2">
      <c r="A39" s="40"/>
      <c r="B39" s="45" t="s">
        <v>4</v>
      </c>
      <c r="C39" s="29">
        <v>-210.23</v>
      </c>
      <c r="D39" s="29">
        <v>-160.22000000000003</v>
      </c>
      <c r="E39" s="29">
        <v>-160.23000000000002</v>
      </c>
      <c r="F39" s="29">
        <v>-160.24</v>
      </c>
      <c r="G39" s="29">
        <v>-160.24</v>
      </c>
      <c r="H39" s="29">
        <v>-160.24</v>
      </c>
      <c r="I39" s="29">
        <v>-155.82000000000002</v>
      </c>
      <c r="J39" s="29">
        <v>-104.92999999999999</v>
      </c>
      <c r="K39" s="29">
        <v>-104.94</v>
      </c>
      <c r="L39" s="29">
        <v>-78.010000000000005</v>
      </c>
      <c r="M39" s="40"/>
    </row>
    <row r="40" spans="1:13" x14ac:dyDescent="0.2">
      <c r="A40" s="40"/>
      <c r="B40" s="45" t="s">
        <v>32</v>
      </c>
      <c r="C40" s="29">
        <v>-3.3</v>
      </c>
      <c r="D40" s="29">
        <v>-3.3</v>
      </c>
      <c r="E40" s="29">
        <v>-3.3</v>
      </c>
      <c r="F40" s="29">
        <v>-3.3</v>
      </c>
      <c r="G40" s="29">
        <v>-3.3</v>
      </c>
      <c r="H40" s="29">
        <v>-3.3</v>
      </c>
      <c r="I40" s="29">
        <v>-3.3</v>
      </c>
      <c r="J40" s="29">
        <v>-3.3</v>
      </c>
      <c r="K40" s="29">
        <v>-3.3</v>
      </c>
      <c r="L40" s="29">
        <v>-3.3</v>
      </c>
      <c r="M40" s="40"/>
    </row>
    <row r="41" spans="1:13" x14ac:dyDescent="0.2">
      <c r="A41" s="40"/>
      <c r="B41" s="46" t="s">
        <v>12</v>
      </c>
      <c r="C41" s="32">
        <f t="shared" ref="C41:L41" si="7">SUM(C33:C40)</f>
        <v>3535.48</v>
      </c>
      <c r="D41" s="32">
        <f t="shared" si="7"/>
        <v>3162.67</v>
      </c>
      <c r="E41" s="32">
        <f t="shared" si="7"/>
        <v>3167.1099999999997</v>
      </c>
      <c r="F41" s="32">
        <f t="shared" si="7"/>
        <v>3185.38</v>
      </c>
      <c r="G41" s="32">
        <f t="shared" si="7"/>
        <v>3118.55</v>
      </c>
      <c r="H41" s="32">
        <f t="shared" si="7"/>
        <v>3106.54</v>
      </c>
      <c r="I41" s="32">
        <f t="shared" si="7"/>
        <v>3023.1899999999996</v>
      </c>
      <c r="J41" s="32">
        <f t="shared" si="7"/>
        <v>2992.85</v>
      </c>
      <c r="K41" s="32">
        <f t="shared" si="7"/>
        <v>3018.8499999999995</v>
      </c>
      <c r="L41" s="32">
        <f t="shared" si="7"/>
        <v>3028.9999999999995</v>
      </c>
      <c r="M41" s="40"/>
    </row>
    <row r="42" spans="1:13" x14ac:dyDescent="0.2">
      <c r="A42" s="40"/>
      <c r="B42" s="45"/>
      <c r="C42" s="31"/>
      <c r="D42" s="31"/>
      <c r="E42" s="33"/>
      <c r="F42" s="33"/>
      <c r="G42" s="33"/>
      <c r="H42" s="33"/>
      <c r="I42" s="33"/>
      <c r="J42" s="31"/>
      <c r="K42" s="33"/>
      <c r="L42" s="31"/>
      <c r="M42" s="40"/>
    </row>
    <row r="43" spans="1:13" x14ac:dyDescent="0.2">
      <c r="A43" s="40"/>
      <c r="B43" s="46" t="s">
        <v>13</v>
      </c>
      <c r="C43" s="32">
        <f>C41</f>
        <v>3535.48</v>
      </c>
      <c r="D43" s="32">
        <f t="shared" ref="D43:L43" si="8">D41</f>
        <v>3162.67</v>
      </c>
      <c r="E43" s="32">
        <f t="shared" si="8"/>
        <v>3167.1099999999997</v>
      </c>
      <c r="F43" s="32">
        <f t="shared" si="8"/>
        <v>3185.38</v>
      </c>
      <c r="G43" s="32">
        <f t="shared" si="8"/>
        <v>3118.55</v>
      </c>
      <c r="H43" s="32">
        <f t="shared" si="8"/>
        <v>3106.54</v>
      </c>
      <c r="I43" s="32">
        <f t="shared" si="8"/>
        <v>3023.1899999999996</v>
      </c>
      <c r="J43" s="32">
        <f t="shared" si="8"/>
        <v>2992.85</v>
      </c>
      <c r="K43" s="32">
        <f t="shared" si="8"/>
        <v>3018.8499999999995</v>
      </c>
      <c r="L43" s="32">
        <f t="shared" si="8"/>
        <v>3028.9999999999995</v>
      </c>
      <c r="M43" s="40"/>
    </row>
    <row r="44" spans="1:13" x14ac:dyDescent="0.2">
      <c r="A44" s="40"/>
      <c r="B44" s="46"/>
      <c r="C44" s="31"/>
      <c r="D44" s="31"/>
      <c r="E44" s="33"/>
      <c r="F44" s="33"/>
      <c r="G44" s="33"/>
      <c r="H44" s="33"/>
      <c r="I44" s="33"/>
      <c r="J44" s="31"/>
      <c r="K44" s="33"/>
      <c r="L44" s="31"/>
      <c r="M44" s="40"/>
    </row>
    <row r="45" spans="1:13" x14ac:dyDescent="0.2">
      <c r="A45" s="40"/>
      <c r="B45" s="45" t="s">
        <v>8</v>
      </c>
      <c r="C45" s="29">
        <v>3205.7</v>
      </c>
      <c r="D45" s="29">
        <v>3237.3</v>
      </c>
      <c r="E45" s="29">
        <v>3271</v>
      </c>
      <c r="F45" s="29">
        <v>3300.5999999999995</v>
      </c>
      <c r="G45" s="29">
        <v>3322.7999999999997</v>
      </c>
      <c r="H45" s="29">
        <v>3353.5000000000005</v>
      </c>
      <c r="I45" s="29">
        <v>3405.8</v>
      </c>
      <c r="J45" s="29">
        <v>3429</v>
      </c>
      <c r="K45" s="29">
        <v>3454.9000000000005</v>
      </c>
      <c r="L45" s="29">
        <v>3476.3</v>
      </c>
      <c r="M45" s="40"/>
    </row>
    <row r="46" spans="1:13" x14ac:dyDescent="0.2">
      <c r="A46" s="40"/>
      <c r="B46" s="45" t="s">
        <v>45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40"/>
    </row>
    <row r="47" spans="1:13" x14ac:dyDescent="0.2">
      <c r="A47" s="40"/>
      <c r="B47" s="47" t="s">
        <v>2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40"/>
    </row>
    <row r="48" spans="1:13" x14ac:dyDescent="0.2">
      <c r="A48" s="40"/>
      <c r="B48" s="47" t="s">
        <v>46</v>
      </c>
      <c r="C48" s="29">
        <v>-36.370000000000005</v>
      </c>
      <c r="D48" s="29">
        <v>-36.370000000000005</v>
      </c>
      <c r="E48" s="29">
        <v>-36.370000000000005</v>
      </c>
      <c r="F48" s="29">
        <v>-36.370000000000005</v>
      </c>
      <c r="G48" s="29">
        <v>-36.370000000000005</v>
      </c>
      <c r="H48" s="29">
        <v>-36.370000000000005</v>
      </c>
      <c r="I48" s="29">
        <v>-36.370000000000005</v>
      </c>
      <c r="J48" s="29">
        <v>-36.370000000000005</v>
      </c>
      <c r="K48" s="29">
        <v>-36.370000000000005</v>
      </c>
      <c r="L48" s="29">
        <v>-36.370000000000005</v>
      </c>
      <c r="M48" s="40"/>
    </row>
    <row r="49" spans="1:13" x14ac:dyDescent="0.2">
      <c r="A49" s="40"/>
      <c r="B49" s="46" t="s">
        <v>33</v>
      </c>
      <c r="C49" s="32">
        <f t="shared" ref="C49:L49" si="9">SUM(C45:C48)</f>
        <v>3169.33</v>
      </c>
      <c r="D49" s="32">
        <f t="shared" si="9"/>
        <v>3200.9300000000003</v>
      </c>
      <c r="E49" s="32">
        <f t="shared" si="9"/>
        <v>3234.63</v>
      </c>
      <c r="F49" s="32">
        <f t="shared" si="9"/>
        <v>3264.2299999999996</v>
      </c>
      <c r="G49" s="32">
        <f t="shared" si="9"/>
        <v>3286.43</v>
      </c>
      <c r="H49" s="32">
        <f t="shared" si="9"/>
        <v>3317.1300000000006</v>
      </c>
      <c r="I49" s="32">
        <f t="shared" si="9"/>
        <v>3369.4300000000003</v>
      </c>
      <c r="J49" s="32">
        <f t="shared" si="9"/>
        <v>3392.63</v>
      </c>
      <c r="K49" s="32">
        <f t="shared" si="9"/>
        <v>3418.5300000000007</v>
      </c>
      <c r="L49" s="32">
        <f t="shared" si="9"/>
        <v>3439.9300000000003</v>
      </c>
      <c r="M49" s="40"/>
    </row>
    <row r="50" spans="1:13" x14ac:dyDescent="0.2">
      <c r="A50" s="40"/>
      <c r="B50" s="46"/>
      <c r="C50" s="31"/>
      <c r="D50" s="31"/>
      <c r="E50" s="33"/>
      <c r="F50" s="33"/>
      <c r="G50" s="33"/>
      <c r="H50" s="33"/>
      <c r="I50" s="33"/>
      <c r="J50" s="31"/>
      <c r="K50" s="33"/>
      <c r="L50" s="31"/>
      <c r="M50" s="40"/>
    </row>
    <row r="51" spans="1:13" x14ac:dyDescent="0.2">
      <c r="A51" s="40"/>
      <c r="B51" s="45" t="s">
        <v>31</v>
      </c>
      <c r="C51" s="29">
        <v>412.0129</v>
      </c>
      <c r="D51" s="29">
        <v>416.12090000000006</v>
      </c>
      <c r="E51" s="29">
        <v>420.50190000000003</v>
      </c>
      <c r="F51" s="29">
        <v>424.34989999999993</v>
      </c>
      <c r="G51" s="29">
        <v>427.23590000000002</v>
      </c>
      <c r="H51" s="29">
        <v>431.22690000000011</v>
      </c>
      <c r="I51" s="29">
        <v>438.02590000000004</v>
      </c>
      <c r="J51" s="29">
        <v>441.04190000000006</v>
      </c>
      <c r="K51" s="29">
        <v>444.40890000000007</v>
      </c>
      <c r="L51" s="29">
        <v>447.19090000000006</v>
      </c>
      <c r="M51" s="40"/>
    </row>
    <row r="52" spans="1:13" x14ac:dyDescent="0.2">
      <c r="A52" s="40"/>
      <c r="B52" s="46" t="s">
        <v>14</v>
      </c>
      <c r="C52" s="32">
        <f t="shared" ref="C52:L52" si="10">SUM(C51:C51)</f>
        <v>412.0129</v>
      </c>
      <c r="D52" s="32">
        <f t="shared" si="10"/>
        <v>416.12090000000006</v>
      </c>
      <c r="E52" s="32">
        <f t="shared" si="10"/>
        <v>420.50190000000003</v>
      </c>
      <c r="F52" s="32">
        <f t="shared" si="10"/>
        <v>424.34989999999993</v>
      </c>
      <c r="G52" s="32">
        <f t="shared" si="10"/>
        <v>427.23590000000002</v>
      </c>
      <c r="H52" s="32">
        <f t="shared" si="10"/>
        <v>431.22690000000011</v>
      </c>
      <c r="I52" s="32">
        <f t="shared" si="10"/>
        <v>438.02590000000004</v>
      </c>
      <c r="J52" s="32">
        <f t="shared" si="10"/>
        <v>441.04190000000006</v>
      </c>
      <c r="K52" s="32">
        <f t="shared" si="10"/>
        <v>444.40890000000007</v>
      </c>
      <c r="L52" s="32">
        <f t="shared" si="10"/>
        <v>447.19090000000006</v>
      </c>
      <c r="M52" s="40"/>
    </row>
    <row r="53" spans="1:13" x14ac:dyDescent="0.2">
      <c r="A53" s="40"/>
      <c r="B53" s="46"/>
      <c r="C53" s="31"/>
      <c r="D53" s="31"/>
      <c r="E53" s="33"/>
      <c r="F53" s="33"/>
      <c r="G53" s="33"/>
      <c r="H53" s="33"/>
      <c r="I53" s="33"/>
      <c r="J53" s="31"/>
      <c r="K53" s="33"/>
      <c r="L53" s="31"/>
      <c r="M53" s="40"/>
    </row>
    <row r="54" spans="1:13" x14ac:dyDescent="0.2">
      <c r="A54" s="40"/>
      <c r="B54" s="46" t="s">
        <v>15</v>
      </c>
      <c r="C54" s="32">
        <f t="shared" ref="C54:L54" si="11">C49+C52</f>
        <v>3581.3429000000001</v>
      </c>
      <c r="D54" s="32">
        <f t="shared" si="11"/>
        <v>3617.0509000000002</v>
      </c>
      <c r="E54" s="32">
        <f t="shared" si="11"/>
        <v>3655.1319000000003</v>
      </c>
      <c r="F54" s="32">
        <f t="shared" si="11"/>
        <v>3688.5798999999997</v>
      </c>
      <c r="G54" s="32">
        <f t="shared" si="11"/>
        <v>3713.6659</v>
      </c>
      <c r="H54" s="32">
        <f t="shared" si="11"/>
        <v>3748.3569000000007</v>
      </c>
      <c r="I54" s="32">
        <f t="shared" si="11"/>
        <v>3807.4559000000004</v>
      </c>
      <c r="J54" s="32">
        <f t="shared" si="11"/>
        <v>3833.6719000000003</v>
      </c>
      <c r="K54" s="32">
        <f t="shared" si="11"/>
        <v>3862.9389000000006</v>
      </c>
      <c r="L54" s="32">
        <f t="shared" si="11"/>
        <v>3887.1209000000003</v>
      </c>
      <c r="M54" s="40"/>
    </row>
    <row r="55" spans="1:13" x14ac:dyDescent="0.2">
      <c r="A55" s="40"/>
      <c r="B55" s="46" t="s">
        <v>16</v>
      </c>
      <c r="C55" s="32">
        <f t="shared" ref="C55:L55" si="12">C43-C54</f>
        <v>-45.862900000000081</v>
      </c>
      <c r="D55" s="32">
        <f t="shared" si="12"/>
        <v>-454.38090000000011</v>
      </c>
      <c r="E55" s="32">
        <f t="shared" si="12"/>
        <v>-488.02190000000064</v>
      </c>
      <c r="F55" s="32">
        <f t="shared" si="12"/>
        <v>-503.19989999999962</v>
      </c>
      <c r="G55" s="32">
        <f t="shared" si="12"/>
        <v>-595.11589999999978</v>
      </c>
      <c r="H55" s="32">
        <f t="shared" si="12"/>
        <v>-641.81690000000071</v>
      </c>
      <c r="I55" s="32">
        <f t="shared" si="12"/>
        <v>-784.26590000000078</v>
      </c>
      <c r="J55" s="32">
        <f t="shared" si="12"/>
        <v>-840.82190000000037</v>
      </c>
      <c r="K55" s="32">
        <f t="shared" si="12"/>
        <v>-844.0889000000011</v>
      </c>
      <c r="L55" s="32">
        <f t="shared" si="12"/>
        <v>-858.1209000000008</v>
      </c>
      <c r="M55" s="40"/>
    </row>
    <row r="56" spans="1:13" x14ac:dyDescent="0.2">
      <c r="A56" s="40"/>
      <c r="B56" s="46" t="s">
        <v>48</v>
      </c>
      <c r="C56" s="32">
        <v>1351.5</v>
      </c>
      <c r="D56" s="32">
        <v>1351.5</v>
      </c>
      <c r="E56" s="32">
        <v>1351.5</v>
      </c>
      <c r="F56" s="32">
        <v>1351.5</v>
      </c>
      <c r="G56" s="32">
        <v>1351.5</v>
      </c>
      <c r="H56" s="32">
        <v>1351.5</v>
      </c>
      <c r="I56" s="32">
        <v>1351.5</v>
      </c>
      <c r="J56" s="32">
        <v>1351.5</v>
      </c>
      <c r="K56" s="32">
        <v>1351.5</v>
      </c>
      <c r="L56" s="32">
        <v>1351.5</v>
      </c>
      <c r="M56" s="40"/>
    </row>
    <row r="57" spans="1:13" x14ac:dyDescent="0.2">
      <c r="A57" s="40"/>
      <c r="B57" s="49"/>
      <c r="C57" s="37"/>
      <c r="D57" s="37"/>
      <c r="E57" s="38"/>
      <c r="F57" s="38"/>
      <c r="G57" s="38"/>
      <c r="H57" s="38"/>
      <c r="I57" s="38"/>
      <c r="J57" s="37"/>
      <c r="K57" s="38"/>
      <c r="L57" s="37"/>
      <c r="M57" s="40"/>
    </row>
    <row r="58" spans="1:13" x14ac:dyDescent="0.2">
      <c r="A58" s="40"/>
      <c r="B58" s="25" t="s">
        <v>34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40"/>
    </row>
    <row r="59" spans="1:13" x14ac:dyDescent="0.2">
      <c r="A59" s="40"/>
      <c r="B59" s="50" t="s">
        <v>17</v>
      </c>
      <c r="C59" s="30">
        <f t="shared" ref="C59:L59" si="13">C17+C43</f>
        <v>10568.12</v>
      </c>
      <c r="D59" s="30">
        <f t="shared" si="13"/>
        <v>10043.040000000001</v>
      </c>
      <c r="E59" s="30">
        <f t="shared" si="13"/>
        <v>10142.68</v>
      </c>
      <c r="F59" s="30">
        <f t="shared" si="13"/>
        <v>10216.580000000002</v>
      </c>
      <c r="G59" s="30">
        <f t="shared" si="13"/>
        <v>10144.09</v>
      </c>
      <c r="H59" s="30">
        <f t="shared" si="13"/>
        <v>10124.260000000002</v>
      </c>
      <c r="I59" s="30">
        <f t="shared" si="13"/>
        <v>10485.630000000001</v>
      </c>
      <c r="J59" s="30">
        <f t="shared" si="13"/>
        <v>10445.59</v>
      </c>
      <c r="K59" s="30">
        <f t="shared" si="13"/>
        <v>10458.290000000001</v>
      </c>
      <c r="L59" s="30">
        <f t="shared" si="13"/>
        <v>10424.950000000001</v>
      </c>
      <c r="M59" s="40"/>
    </row>
    <row r="60" spans="1:13" x14ac:dyDescent="0.2">
      <c r="A60" s="40"/>
      <c r="B60" s="46" t="s">
        <v>18</v>
      </c>
      <c r="C60" s="29">
        <f t="shared" ref="C60:L60" si="14">C23+C49</f>
        <v>10103.9</v>
      </c>
      <c r="D60" s="29">
        <f t="shared" si="14"/>
        <v>9929.9599999999991</v>
      </c>
      <c r="E60" s="29">
        <f t="shared" si="14"/>
        <v>10088.66</v>
      </c>
      <c r="F60" s="29">
        <f t="shared" si="14"/>
        <v>10224.56</v>
      </c>
      <c r="G60" s="29">
        <f t="shared" si="14"/>
        <v>10333.359999999999</v>
      </c>
      <c r="H60" s="29">
        <f t="shared" si="14"/>
        <v>10451.66</v>
      </c>
      <c r="I60" s="29">
        <f t="shared" si="14"/>
        <v>10569.26</v>
      </c>
      <c r="J60" s="29">
        <f t="shared" si="14"/>
        <v>10673.76</v>
      </c>
      <c r="K60" s="29">
        <f t="shared" si="14"/>
        <v>10788.060000000001</v>
      </c>
      <c r="L60" s="29">
        <f t="shared" si="14"/>
        <v>10831.76</v>
      </c>
      <c r="M60" s="40"/>
    </row>
    <row r="61" spans="1:13" x14ac:dyDescent="0.2">
      <c r="A61" s="40"/>
      <c r="B61" s="46" t="s">
        <v>19</v>
      </c>
      <c r="C61" s="29">
        <f t="shared" ref="C61:L61" si="15">C26+C52</f>
        <v>1332.905</v>
      </c>
      <c r="D61" s="29">
        <f t="shared" si="15"/>
        <v>1310.2928000000002</v>
      </c>
      <c r="E61" s="29">
        <f t="shared" si="15"/>
        <v>1330.9238</v>
      </c>
      <c r="F61" s="29">
        <f t="shared" si="15"/>
        <v>1348.5907999999999</v>
      </c>
      <c r="G61" s="29">
        <f t="shared" si="15"/>
        <v>1362.7348</v>
      </c>
      <c r="H61" s="29">
        <f t="shared" si="15"/>
        <v>1378.1138000000001</v>
      </c>
      <c r="I61" s="29">
        <f t="shared" si="15"/>
        <v>1393.4018000000001</v>
      </c>
      <c r="J61" s="29">
        <f t="shared" si="15"/>
        <v>1406.9868000000001</v>
      </c>
      <c r="K61" s="29">
        <f t="shared" si="15"/>
        <v>1421.8458000000001</v>
      </c>
      <c r="L61" s="29">
        <f t="shared" si="15"/>
        <v>1427.5268000000001</v>
      </c>
      <c r="M61" s="40"/>
    </row>
    <row r="62" spans="1:13" x14ac:dyDescent="0.2">
      <c r="A62" s="40"/>
      <c r="B62" s="46" t="s">
        <v>20</v>
      </c>
      <c r="C62" s="29">
        <f>C60+C61</f>
        <v>11436.805</v>
      </c>
      <c r="D62" s="29">
        <f t="shared" ref="D62:L62" si="16">D60+D61</f>
        <v>11240.252799999998</v>
      </c>
      <c r="E62" s="29">
        <f t="shared" si="16"/>
        <v>11419.5838</v>
      </c>
      <c r="F62" s="29">
        <f t="shared" si="16"/>
        <v>11573.150799999999</v>
      </c>
      <c r="G62" s="29">
        <f t="shared" si="16"/>
        <v>11696.094799999999</v>
      </c>
      <c r="H62" s="29">
        <f t="shared" si="16"/>
        <v>11829.773799999999</v>
      </c>
      <c r="I62" s="29">
        <f t="shared" si="16"/>
        <v>11962.6618</v>
      </c>
      <c r="J62" s="29">
        <f t="shared" si="16"/>
        <v>12080.746800000001</v>
      </c>
      <c r="K62" s="29">
        <f t="shared" si="16"/>
        <v>12209.9058</v>
      </c>
      <c r="L62" s="29">
        <f t="shared" si="16"/>
        <v>12259.2868</v>
      </c>
      <c r="M62" s="40"/>
    </row>
    <row r="63" spans="1:13" x14ac:dyDescent="0.2">
      <c r="A63" s="40"/>
      <c r="B63" s="46" t="s">
        <v>21</v>
      </c>
      <c r="C63" s="29">
        <f>C59-C62</f>
        <v>-868.68499999999949</v>
      </c>
      <c r="D63" s="29">
        <f t="shared" ref="D63:L63" si="17">D59-D62</f>
        <v>-1197.2127999999975</v>
      </c>
      <c r="E63" s="29">
        <f t="shared" si="17"/>
        <v>-1276.9038</v>
      </c>
      <c r="F63" s="29">
        <f t="shared" si="17"/>
        <v>-1356.5707999999977</v>
      </c>
      <c r="G63" s="29">
        <f t="shared" si="17"/>
        <v>-1552.0047999999988</v>
      </c>
      <c r="H63" s="29">
        <f t="shared" si="17"/>
        <v>-1705.513799999997</v>
      </c>
      <c r="I63" s="29">
        <f t="shared" si="17"/>
        <v>-1477.0317999999988</v>
      </c>
      <c r="J63" s="29">
        <f t="shared" si="17"/>
        <v>-1635.1568000000007</v>
      </c>
      <c r="K63" s="29">
        <f t="shared" si="17"/>
        <v>-1751.6157999999996</v>
      </c>
      <c r="L63" s="29">
        <f t="shared" si="17"/>
        <v>-1834.3367999999991</v>
      </c>
      <c r="M63" s="40"/>
    </row>
    <row r="64" spans="1:13" x14ac:dyDescent="0.2">
      <c r="A64" s="40"/>
      <c r="B64" s="46" t="s">
        <v>48</v>
      </c>
      <c r="C64" s="32">
        <f>+C56+C30</f>
        <v>1669.5</v>
      </c>
      <c r="D64" s="32">
        <f t="shared" ref="D64:L64" si="18">+D56+D30</f>
        <v>1669.5</v>
      </c>
      <c r="E64" s="32">
        <f t="shared" si="18"/>
        <v>1669.5</v>
      </c>
      <c r="F64" s="32">
        <f t="shared" si="18"/>
        <v>1669.5</v>
      </c>
      <c r="G64" s="32">
        <f t="shared" si="18"/>
        <v>1669.5</v>
      </c>
      <c r="H64" s="32">
        <f t="shared" si="18"/>
        <v>1669.5</v>
      </c>
      <c r="I64" s="32">
        <f t="shared" si="18"/>
        <v>1669.5</v>
      </c>
      <c r="J64" s="32">
        <f t="shared" si="18"/>
        <v>1669.5</v>
      </c>
      <c r="K64" s="32">
        <f t="shared" si="18"/>
        <v>1669.5</v>
      </c>
      <c r="L64" s="32">
        <f t="shared" si="18"/>
        <v>1669.5</v>
      </c>
      <c r="M64" s="40"/>
    </row>
    <row r="65" spans="1:16" x14ac:dyDescent="0.2">
      <c r="A65" s="40"/>
      <c r="B65" s="48" t="s">
        <v>49</v>
      </c>
      <c r="C65" s="51">
        <f>SUM(C63:C64)</f>
        <v>800.81500000000051</v>
      </c>
      <c r="D65" s="51">
        <f t="shared" ref="D65:L65" si="19">SUM(D63:D64)</f>
        <v>472.28720000000249</v>
      </c>
      <c r="E65" s="51">
        <f t="shared" si="19"/>
        <v>392.59619999999995</v>
      </c>
      <c r="F65" s="51">
        <f t="shared" si="19"/>
        <v>312.92920000000231</v>
      </c>
      <c r="G65" s="51">
        <f t="shared" si="19"/>
        <v>117.4952000000012</v>
      </c>
      <c r="H65" s="51">
        <f t="shared" si="19"/>
        <v>-36.013799999996991</v>
      </c>
      <c r="I65" s="51">
        <f t="shared" si="19"/>
        <v>192.46820000000116</v>
      </c>
      <c r="J65" s="51">
        <f t="shared" si="19"/>
        <v>34.343199999999342</v>
      </c>
      <c r="K65" s="51">
        <f t="shared" si="19"/>
        <v>-82.115799999999581</v>
      </c>
      <c r="L65" s="51">
        <f t="shared" si="19"/>
        <v>-164.83679999999913</v>
      </c>
      <c r="M65" s="40"/>
      <c r="N65" s="24"/>
      <c r="O65" s="24"/>
      <c r="P65" s="24"/>
    </row>
    <row r="66" spans="1:16" x14ac:dyDescent="0.2">
      <c r="A66" s="40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40"/>
      <c r="N66" s="24"/>
      <c r="O66" s="24"/>
      <c r="P66" s="24"/>
    </row>
    <row r="67" spans="1:16" x14ac:dyDescent="0.2">
      <c r="A67" s="40"/>
      <c r="B67" s="27" t="s">
        <v>44</v>
      </c>
      <c r="C67" s="21">
        <f t="shared" ref="C67:L67" si="20">C5</f>
        <v>2015</v>
      </c>
      <c r="D67" s="21">
        <f t="shared" si="20"/>
        <v>2016</v>
      </c>
      <c r="E67" s="21">
        <f t="shared" si="20"/>
        <v>2017</v>
      </c>
      <c r="F67" s="21">
        <f t="shared" si="20"/>
        <v>2018</v>
      </c>
      <c r="G67" s="21">
        <f t="shared" si="20"/>
        <v>2019</v>
      </c>
      <c r="H67" s="21">
        <f t="shared" si="20"/>
        <v>2020</v>
      </c>
      <c r="I67" s="21">
        <f t="shared" si="20"/>
        <v>2021</v>
      </c>
      <c r="J67" s="21">
        <f t="shared" si="20"/>
        <v>2022</v>
      </c>
      <c r="K67" s="21">
        <f t="shared" si="20"/>
        <v>2023</v>
      </c>
      <c r="L67" s="21">
        <f t="shared" si="20"/>
        <v>2024</v>
      </c>
      <c r="M67" s="40"/>
    </row>
    <row r="68" spans="1:16" x14ac:dyDescent="0.2">
      <c r="A68" s="40"/>
      <c r="B68" s="44" t="s">
        <v>25</v>
      </c>
      <c r="C68" s="30">
        <f t="shared" ref="C68:L68" si="21">C7+C33</f>
        <v>8904.89</v>
      </c>
      <c r="D68" s="30">
        <f t="shared" si="21"/>
        <v>8647.4900000000016</v>
      </c>
      <c r="E68" s="30">
        <f t="shared" si="21"/>
        <v>8644.67</v>
      </c>
      <c r="F68" s="30">
        <f t="shared" si="21"/>
        <v>8700.7100000000009</v>
      </c>
      <c r="G68" s="30">
        <f t="shared" si="21"/>
        <v>8696.630000000001</v>
      </c>
      <c r="H68" s="30">
        <f t="shared" si="21"/>
        <v>8695.8100000000013</v>
      </c>
      <c r="I68" s="30">
        <f t="shared" si="21"/>
        <v>8689.0300000000025</v>
      </c>
      <c r="J68" s="30">
        <f t="shared" si="21"/>
        <v>8680.0700000000015</v>
      </c>
      <c r="K68" s="30">
        <f t="shared" si="21"/>
        <v>8673.27</v>
      </c>
      <c r="L68" s="30">
        <f t="shared" si="21"/>
        <v>8670.5700000000015</v>
      </c>
      <c r="M68" s="40"/>
    </row>
    <row r="69" spans="1:16" x14ac:dyDescent="0.2">
      <c r="A69" s="40"/>
      <c r="B69" s="45" t="s">
        <v>26</v>
      </c>
      <c r="C69" s="29">
        <f t="shared" ref="C69:L69" si="22">C8+C34</f>
        <v>894.03</v>
      </c>
      <c r="D69" s="29">
        <f t="shared" si="22"/>
        <v>884.29</v>
      </c>
      <c r="E69" s="29">
        <f t="shared" si="22"/>
        <v>865.86000000000013</v>
      </c>
      <c r="F69" s="29">
        <f t="shared" si="22"/>
        <v>889.23</v>
      </c>
      <c r="G69" s="29">
        <f t="shared" si="22"/>
        <v>839.67000000000007</v>
      </c>
      <c r="H69" s="29">
        <f t="shared" si="22"/>
        <v>841.90000000000009</v>
      </c>
      <c r="I69" s="29">
        <f t="shared" si="22"/>
        <v>756.91000000000008</v>
      </c>
      <c r="J69" s="29">
        <f t="shared" si="22"/>
        <v>734.44</v>
      </c>
      <c r="K69" s="29">
        <f t="shared" si="22"/>
        <v>766.54</v>
      </c>
      <c r="L69" s="29">
        <f t="shared" si="22"/>
        <v>740.09</v>
      </c>
      <c r="M69" s="40"/>
    </row>
    <row r="70" spans="1:16" x14ac:dyDescent="0.2">
      <c r="A70" s="40"/>
      <c r="B70" s="45" t="s">
        <v>29</v>
      </c>
      <c r="C70" s="29">
        <f t="shared" ref="C70:L70" si="23">+C38+C12</f>
        <v>323.3</v>
      </c>
      <c r="D70" s="29">
        <f t="shared" si="23"/>
        <v>323.3</v>
      </c>
      <c r="E70" s="29">
        <f t="shared" si="23"/>
        <v>323.3</v>
      </c>
      <c r="F70" s="29">
        <f t="shared" si="23"/>
        <v>323.3</v>
      </c>
      <c r="G70" s="29">
        <f t="shared" si="23"/>
        <v>323.3</v>
      </c>
      <c r="H70" s="29">
        <f t="shared" si="23"/>
        <v>323.3</v>
      </c>
      <c r="I70" s="29">
        <f t="shared" si="23"/>
        <v>323.3</v>
      </c>
      <c r="J70" s="29">
        <f t="shared" si="23"/>
        <v>323.3</v>
      </c>
      <c r="K70" s="29">
        <f t="shared" si="23"/>
        <v>323.3</v>
      </c>
      <c r="L70" s="29">
        <f t="shared" si="23"/>
        <v>323.3</v>
      </c>
      <c r="M70" s="40"/>
    </row>
    <row r="71" spans="1:16" x14ac:dyDescent="0.2">
      <c r="A71" s="40"/>
      <c r="B71" s="45" t="s">
        <v>27</v>
      </c>
      <c r="C71" s="29">
        <f t="shared" ref="C71:L71" si="24">C9+C35</f>
        <v>356.34000000000003</v>
      </c>
      <c r="D71" s="29">
        <f t="shared" si="24"/>
        <v>356.34000000000003</v>
      </c>
      <c r="E71" s="29">
        <f t="shared" si="24"/>
        <v>356.34000000000003</v>
      </c>
      <c r="F71" s="29">
        <f t="shared" si="24"/>
        <v>356.34000000000003</v>
      </c>
      <c r="G71" s="29">
        <f t="shared" si="24"/>
        <v>356.34000000000003</v>
      </c>
      <c r="H71" s="29">
        <f t="shared" si="24"/>
        <v>356.34000000000003</v>
      </c>
      <c r="I71" s="29">
        <f t="shared" si="24"/>
        <v>353.90000000000003</v>
      </c>
      <c r="J71" s="29">
        <f t="shared" si="24"/>
        <v>299.39000000000004</v>
      </c>
      <c r="K71" s="29">
        <f t="shared" si="24"/>
        <v>292.27000000000004</v>
      </c>
      <c r="L71" s="29">
        <f t="shared" si="24"/>
        <v>281.84000000000003</v>
      </c>
      <c r="M71" s="40"/>
    </row>
    <row r="72" spans="1:16" x14ac:dyDescent="0.2">
      <c r="A72" s="40"/>
      <c r="B72" s="45" t="s">
        <v>3</v>
      </c>
      <c r="C72" s="29">
        <f t="shared" ref="C72:L72" si="25">C10+C36</f>
        <v>818.04</v>
      </c>
      <c r="D72" s="29">
        <f t="shared" si="25"/>
        <v>428.45</v>
      </c>
      <c r="E72" s="29">
        <f t="shared" si="25"/>
        <v>322.43</v>
      </c>
      <c r="F72" s="29">
        <f t="shared" si="25"/>
        <v>322.18</v>
      </c>
      <c r="G72" s="29">
        <f t="shared" si="25"/>
        <v>305.31</v>
      </c>
      <c r="H72" s="29">
        <f t="shared" si="25"/>
        <v>305.3</v>
      </c>
      <c r="I72" s="29">
        <f t="shared" si="25"/>
        <v>277.71000000000004</v>
      </c>
      <c r="J72" s="29">
        <f t="shared" si="25"/>
        <v>277.69</v>
      </c>
      <c r="K72" s="29">
        <f t="shared" si="25"/>
        <v>277.66000000000003</v>
      </c>
      <c r="L72" s="29">
        <f t="shared" si="25"/>
        <v>277.62000000000006</v>
      </c>
      <c r="M72" s="40"/>
    </row>
    <row r="73" spans="1:16" x14ac:dyDescent="0.2">
      <c r="A73" s="40"/>
      <c r="B73" s="45" t="s">
        <v>4</v>
      </c>
      <c r="C73" s="29">
        <f>C13+C39</f>
        <v>-942.13</v>
      </c>
      <c r="D73" s="29">
        <f t="shared" ref="D73:L73" si="26">D13+D39</f>
        <v>-891.72</v>
      </c>
      <c r="E73" s="29">
        <f t="shared" si="26"/>
        <v>-816.7</v>
      </c>
      <c r="F73" s="29">
        <f t="shared" si="26"/>
        <v>-815.79</v>
      </c>
      <c r="G73" s="29">
        <f t="shared" si="26"/>
        <v>-815.79</v>
      </c>
      <c r="H73" s="29">
        <f t="shared" si="26"/>
        <v>-815.79</v>
      </c>
      <c r="I73" s="29">
        <f t="shared" si="26"/>
        <v>-330.37</v>
      </c>
      <c r="J73" s="29">
        <f t="shared" si="26"/>
        <v>-279.48</v>
      </c>
      <c r="K73" s="29">
        <f t="shared" si="26"/>
        <v>-279.49</v>
      </c>
      <c r="L73" s="29">
        <f t="shared" si="26"/>
        <v>-222.11</v>
      </c>
      <c r="M73" s="40"/>
    </row>
    <row r="74" spans="1:16" x14ac:dyDescent="0.2">
      <c r="A74" s="40"/>
      <c r="B74" s="45" t="s">
        <v>32</v>
      </c>
      <c r="C74" s="29">
        <f>C14+C40</f>
        <v>-41.3</v>
      </c>
      <c r="D74" s="29">
        <f t="shared" ref="D74:L74" si="27">D14+D40</f>
        <v>-41.3</v>
      </c>
      <c r="E74" s="29">
        <f t="shared" si="27"/>
        <v>-41.3</v>
      </c>
      <c r="F74" s="29">
        <f t="shared" si="27"/>
        <v>-41.3</v>
      </c>
      <c r="G74" s="29">
        <f t="shared" si="27"/>
        <v>-41.3</v>
      </c>
      <c r="H74" s="29">
        <f t="shared" si="27"/>
        <v>-41.3</v>
      </c>
      <c r="I74" s="29">
        <f t="shared" si="27"/>
        <v>-41.3</v>
      </c>
      <c r="J74" s="29">
        <f t="shared" si="27"/>
        <v>-41.3</v>
      </c>
      <c r="K74" s="29">
        <f t="shared" si="27"/>
        <v>-41.3</v>
      </c>
      <c r="L74" s="29">
        <f t="shared" si="27"/>
        <v>-41.3</v>
      </c>
      <c r="M74" s="40"/>
    </row>
    <row r="75" spans="1:16" x14ac:dyDescent="0.2">
      <c r="A75" s="40"/>
      <c r="B75" s="45" t="s">
        <v>28</v>
      </c>
      <c r="C75" s="29">
        <f t="shared" ref="C75:L75" si="28">C11+C37</f>
        <v>254.95</v>
      </c>
      <c r="D75" s="29">
        <f t="shared" si="28"/>
        <v>336.19000000000005</v>
      </c>
      <c r="E75" s="29">
        <f t="shared" si="28"/>
        <v>488.07999999999987</v>
      </c>
      <c r="F75" s="29">
        <f t="shared" si="28"/>
        <v>481.90999999999985</v>
      </c>
      <c r="G75" s="29">
        <f t="shared" si="28"/>
        <v>479.92999999999995</v>
      </c>
      <c r="H75" s="29">
        <f t="shared" si="28"/>
        <v>458.70000000000005</v>
      </c>
      <c r="I75" s="29">
        <f t="shared" si="28"/>
        <v>456.44999999999993</v>
      </c>
      <c r="J75" s="29">
        <f t="shared" si="28"/>
        <v>451.48000000000008</v>
      </c>
      <c r="K75" s="29">
        <f t="shared" si="28"/>
        <v>446.04</v>
      </c>
      <c r="L75" s="29">
        <f t="shared" si="28"/>
        <v>394.94000000000005</v>
      </c>
      <c r="M75" s="40"/>
    </row>
    <row r="76" spans="1:16" x14ac:dyDescent="0.2">
      <c r="A76" s="40"/>
      <c r="B76" s="46" t="s">
        <v>41</v>
      </c>
      <c r="C76" s="32">
        <f t="shared" ref="C76:L76" si="29">SUM(C68:C75)</f>
        <v>10568.12</v>
      </c>
      <c r="D76" s="32">
        <f t="shared" si="29"/>
        <v>10043.040000000005</v>
      </c>
      <c r="E76" s="32">
        <f t="shared" si="29"/>
        <v>10142.68</v>
      </c>
      <c r="F76" s="32">
        <f t="shared" si="29"/>
        <v>10216.580000000002</v>
      </c>
      <c r="G76" s="32">
        <f t="shared" si="29"/>
        <v>10144.09</v>
      </c>
      <c r="H76" s="32">
        <f t="shared" si="29"/>
        <v>10124.260000000002</v>
      </c>
      <c r="I76" s="32">
        <f t="shared" si="29"/>
        <v>10485.630000000003</v>
      </c>
      <c r="J76" s="32">
        <f t="shared" si="29"/>
        <v>10445.590000000002</v>
      </c>
      <c r="K76" s="32">
        <f t="shared" si="29"/>
        <v>10458.290000000003</v>
      </c>
      <c r="L76" s="32">
        <f t="shared" si="29"/>
        <v>10424.950000000003</v>
      </c>
      <c r="M76" s="40"/>
    </row>
    <row r="77" spans="1:16" x14ac:dyDescent="0.2">
      <c r="A77" s="40"/>
      <c r="B77" s="45"/>
      <c r="C77" s="31"/>
      <c r="D77" s="31"/>
      <c r="E77" s="33"/>
      <c r="F77" s="33"/>
      <c r="G77" s="33"/>
      <c r="H77" s="33"/>
      <c r="I77" s="33"/>
      <c r="J77" s="31"/>
      <c r="K77" s="33"/>
      <c r="L77" s="31"/>
      <c r="M77" s="40"/>
    </row>
    <row r="78" spans="1:16" x14ac:dyDescent="0.2">
      <c r="A78" s="40"/>
      <c r="B78" s="46" t="s">
        <v>17</v>
      </c>
      <c r="C78" s="32">
        <f>C76</f>
        <v>10568.12</v>
      </c>
      <c r="D78" s="32">
        <f t="shared" ref="D78:L78" si="30">D76</f>
        <v>10043.040000000005</v>
      </c>
      <c r="E78" s="32">
        <f t="shared" si="30"/>
        <v>10142.68</v>
      </c>
      <c r="F78" s="32">
        <f t="shared" si="30"/>
        <v>10216.580000000002</v>
      </c>
      <c r="G78" s="32">
        <f t="shared" si="30"/>
        <v>10144.09</v>
      </c>
      <c r="H78" s="32">
        <f t="shared" si="30"/>
        <v>10124.260000000002</v>
      </c>
      <c r="I78" s="32">
        <f t="shared" si="30"/>
        <v>10485.630000000003</v>
      </c>
      <c r="J78" s="32">
        <f t="shared" si="30"/>
        <v>10445.590000000002</v>
      </c>
      <c r="K78" s="32">
        <f t="shared" si="30"/>
        <v>10458.290000000003</v>
      </c>
      <c r="L78" s="32">
        <f t="shared" si="30"/>
        <v>10424.950000000003</v>
      </c>
      <c r="M78" s="40"/>
    </row>
    <row r="79" spans="1:16" x14ac:dyDescent="0.2">
      <c r="A79" s="40"/>
      <c r="B79" s="46"/>
      <c r="C79" s="31"/>
      <c r="D79" s="31"/>
      <c r="E79" s="33"/>
      <c r="F79" s="33"/>
      <c r="G79" s="33"/>
      <c r="H79" s="33"/>
      <c r="I79" s="33"/>
      <c r="J79" s="31"/>
      <c r="K79" s="33"/>
      <c r="L79" s="31"/>
      <c r="M79" s="40"/>
    </row>
    <row r="80" spans="1:16" x14ac:dyDescent="0.2">
      <c r="A80" s="40"/>
      <c r="B80" s="45" t="s">
        <v>8</v>
      </c>
      <c r="C80" s="36">
        <f t="shared" ref="C80:L80" si="31">C19+C45</f>
        <v>10362.700000000001</v>
      </c>
      <c r="D80" s="29">
        <f t="shared" si="31"/>
        <v>10214.200000000001</v>
      </c>
      <c r="E80" s="29">
        <f t="shared" si="31"/>
        <v>10372.9</v>
      </c>
      <c r="F80" s="29">
        <f t="shared" si="31"/>
        <v>10508.8</v>
      </c>
      <c r="G80" s="29">
        <f t="shared" si="31"/>
        <v>10617.599999999999</v>
      </c>
      <c r="H80" s="29">
        <f t="shared" si="31"/>
        <v>10735.9</v>
      </c>
      <c r="I80" s="29">
        <f t="shared" si="31"/>
        <v>10853.5</v>
      </c>
      <c r="J80" s="29">
        <f t="shared" si="31"/>
        <v>10958</v>
      </c>
      <c r="K80" s="29">
        <f t="shared" si="31"/>
        <v>11072.3</v>
      </c>
      <c r="L80" s="29">
        <f t="shared" si="31"/>
        <v>11116</v>
      </c>
      <c r="M80" s="40"/>
    </row>
    <row r="81" spans="1:16" x14ac:dyDescent="0.2">
      <c r="A81" s="40"/>
      <c r="B81" s="45" t="s">
        <v>2</v>
      </c>
      <c r="C81" s="29">
        <f>C21+C47</f>
        <v>-149.45999999999998</v>
      </c>
      <c r="D81" s="29">
        <f t="shared" ref="D81:L81" si="32">D21+D47</f>
        <v>-174.89999999999998</v>
      </c>
      <c r="E81" s="29">
        <f t="shared" si="32"/>
        <v>-174.89999999999998</v>
      </c>
      <c r="F81" s="29">
        <f t="shared" si="32"/>
        <v>-174.89999999999998</v>
      </c>
      <c r="G81" s="29">
        <f t="shared" si="32"/>
        <v>-174.89999999999998</v>
      </c>
      <c r="H81" s="29">
        <f t="shared" si="32"/>
        <v>-174.89999999999998</v>
      </c>
      <c r="I81" s="29">
        <f t="shared" si="32"/>
        <v>-174.89999999999998</v>
      </c>
      <c r="J81" s="29">
        <f t="shared" si="32"/>
        <v>-174.89999999999998</v>
      </c>
      <c r="K81" s="29">
        <f t="shared" si="32"/>
        <v>-174.89999999999998</v>
      </c>
      <c r="L81" s="29">
        <f t="shared" si="32"/>
        <v>-174.89999999999998</v>
      </c>
      <c r="M81" s="40"/>
    </row>
    <row r="82" spans="1:16" x14ac:dyDescent="0.2">
      <c r="A82" s="40"/>
      <c r="B82" s="45" t="s">
        <v>47</v>
      </c>
      <c r="C82" s="29">
        <f>+C48+C22</f>
        <v>-109.34</v>
      </c>
      <c r="D82" s="29">
        <f t="shared" ref="D82:L82" si="33">+D48+D22</f>
        <v>-109.34</v>
      </c>
      <c r="E82" s="29">
        <f t="shared" si="33"/>
        <v>-109.34</v>
      </c>
      <c r="F82" s="29">
        <f t="shared" si="33"/>
        <v>-109.34</v>
      </c>
      <c r="G82" s="29">
        <f t="shared" si="33"/>
        <v>-109.34</v>
      </c>
      <c r="H82" s="29">
        <f t="shared" si="33"/>
        <v>-109.34</v>
      </c>
      <c r="I82" s="29">
        <f t="shared" si="33"/>
        <v>-109.34</v>
      </c>
      <c r="J82" s="29">
        <f t="shared" si="33"/>
        <v>-109.34</v>
      </c>
      <c r="K82" s="29">
        <f t="shared" si="33"/>
        <v>-109.34</v>
      </c>
      <c r="L82" s="29">
        <f t="shared" si="33"/>
        <v>-109.34</v>
      </c>
      <c r="M82" s="40"/>
    </row>
    <row r="83" spans="1:16" x14ac:dyDescent="0.2">
      <c r="A83" s="40"/>
      <c r="B83" s="46" t="s">
        <v>42</v>
      </c>
      <c r="C83" s="32">
        <f t="shared" ref="C83:L83" si="34">SUM(C80:C82)</f>
        <v>10103.900000000001</v>
      </c>
      <c r="D83" s="32">
        <f t="shared" si="34"/>
        <v>9929.9600000000009</v>
      </c>
      <c r="E83" s="32">
        <f t="shared" si="34"/>
        <v>10088.66</v>
      </c>
      <c r="F83" s="32">
        <f t="shared" si="34"/>
        <v>10224.56</v>
      </c>
      <c r="G83" s="32">
        <f t="shared" si="34"/>
        <v>10333.359999999999</v>
      </c>
      <c r="H83" s="32">
        <f t="shared" si="34"/>
        <v>10451.66</v>
      </c>
      <c r="I83" s="32">
        <f t="shared" si="34"/>
        <v>10569.26</v>
      </c>
      <c r="J83" s="32">
        <f t="shared" si="34"/>
        <v>10673.76</v>
      </c>
      <c r="K83" s="32">
        <f t="shared" si="34"/>
        <v>10788.06</v>
      </c>
      <c r="L83" s="32">
        <f t="shared" si="34"/>
        <v>10831.76</v>
      </c>
      <c r="M83" s="40"/>
    </row>
    <row r="84" spans="1:16" x14ac:dyDescent="0.2">
      <c r="A84" s="40"/>
      <c r="B84" s="46"/>
      <c r="C84" s="29"/>
      <c r="D84" s="31"/>
      <c r="E84" s="33"/>
      <c r="F84" s="33"/>
      <c r="G84" s="33"/>
      <c r="H84" s="33"/>
      <c r="I84" s="33"/>
      <c r="J84" s="31"/>
      <c r="K84" s="33"/>
      <c r="L84" s="31"/>
      <c r="M84" s="40"/>
    </row>
    <row r="85" spans="1:16" x14ac:dyDescent="0.2">
      <c r="A85" s="40"/>
      <c r="B85" s="45" t="s">
        <v>31</v>
      </c>
      <c r="C85" s="29">
        <f t="shared" ref="C85:L85" si="35">C25+C51</f>
        <v>1332.905</v>
      </c>
      <c r="D85" s="29">
        <f t="shared" si="35"/>
        <v>1310.2928000000002</v>
      </c>
      <c r="E85" s="29">
        <f t="shared" si="35"/>
        <v>1330.9238</v>
      </c>
      <c r="F85" s="29">
        <f t="shared" si="35"/>
        <v>1348.5907999999999</v>
      </c>
      <c r="G85" s="29">
        <f t="shared" si="35"/>
        <v>1362.7348</v>
      </c>
      <c r="H85" s="29">
        <f t="shared" si="35"/>
        <v>1378.1138000000001</v>
      </c>
      <c r="I85" s="29">
        <f t="shared" si="35"/>
        <v>1393.4018000000001</v>
      </c>
      <c r="J85" s="29">
        <f t="shared" si="35"/>
        <v>1406.9868000000001</v>
      </c>
      <c r="K85" s="29">
        <f t="shared" si="35"/>
        <v>1421.8458000000001</v>
      </c>
      <c r="L85" s="29">
        <f t="shared" si="35"/>
        <v>1427.5268000000001</v>
      </c>
      <c r="M85" s="40"/>
    </row>
    <row r="86" spans="1:16" x14ac:dyDescent="0.2">
      <c r="A86" s="40"/>
      <c r="B86" s="45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40"/>
    </row>
    <row r="87" spans="1:16" x14ac:dyDescent="0.2">
      <c r="A87" s="40"/>
      <c r="B87" s="46" t="s">
        <v>43</v>
      </c>
      <c r="C87" s="32">
        <f>SUM(C85:C86)</f>
        <v>1332.905</v>
      </c>
      <c r="D87" s="32">
        <f t="shared" ref="D87:L87" si="36">SUM(D85:D86)</f>
        <v>1310.2928000000002</v>
      </c>
      <c r="E87" s="32">
        <f t="shared" si="36"/>
        <v>1330.9238</v>
      </c>
      <c r="F87" s="32">
        <f t="shared" si="36"/>
        <v>1348.5907999999999</v>
      </c>
      <c r="G87" s="32">
        <f t="shared" si="36"/>
        <v>1362.7348</v>
      </c>
      <c r="H87" s="32">
        <f t="shared" si="36"/>
        <v>1378.1138000000001</v>
      </c>
      <c r="I87" s="32">
        <f t="shared" si="36"/>
        <v>1393.4018000000001</v>
      </c>
      <c r="J87" s="32">
        <f t="shared" si="36"/>
        <v>1406.9868000000001</v>
      </c>
      <c r="K87" s="32">
        <f t="shared" si="36"/>
        <v>1421.8458000000001</v>
      </c>
      <c r="L87" s="32">
        <f t="shared" si="36"/>
        <v>1427.5268000000001</v>
      </c>
      <c r="M87" s="40"/>
    </row>
    <row r="88" spans="1:16" x14ac:dyDescent="0.2">
      <c r="A88" s="40"/>
      <c r="B88" s="4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40"/>
    </row>
    <row r="89" spans="1:16" x14ac:dyDescent="0.2">
      <c r="C89" s="8"/>
      <c r="D89" s="6"/>
      <c r="E89" s="7"/>
      <c r="F89" s="7"/>
      <c r="G89" s="7"/>
      <c r="H89" s="7"/>
      <c r="I89" s="7"/>
      <c r="J89" s="6"/>
      <c r="K89" s="7"/>
      <c r="L89" s="6"/>
    </row>
    <row r="90" spans="1:16" x14ac:dyDescent="0.2">
      <c r="B90" s="22" t="s">
        <v>35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6" x14ac:dyDescent="0.2">
      <c r="B91" s="9"/>
      <c r="C91" s="19"/>
      <c r="D91" s="19"/>
      <c r="E91" s="20"/>
      <c r="F91" s="20"/>
      <c r="G91" s="20"/>
      <c r="H91" s="20"/>
      <c r="I91" s="20"/>
      <c r="J91" s="19"/>
      <c r="K91" s="20"/>
      <c r="L91" s="19"/>
      <c r="M91" s="5"/>
      <c r="N91" s="5"/>
      <c r="O91" s="5"/>
      <c r="P91" s="5"/>
    </row>
    <row r="92" spans="1:16" x14ac:dyDescent="0.2">
      <c r="B92" s="1" t="s">
        <v>36</v>
      </c>
      <c r="C92" s="18">
        <v>-872.68000000000029</v>
      </c>
      <c r="D92" s="18">
        <v>-1204.8200000000015</v>
      </c>
      <c r="E92" s="18">
        <v>-1284.2300000000014</v>
      </c>
      <c r="F92" s="18">
        <v>-1363.9400000000041</v>
      </c>
      <c r="G92" s="18">
        <v>-1559.2899999999972</v>
      </c>
      <c r="H92" s="18">
        <v>-1712.7299999999996</v>
      </c>
      <c r="I92" s="18">
        <v>-1484.5900000000001</v>
      </c>
      <c r="J92" s="18">
        <v>-1642.4999999999982</v>
      </c>
      <c r="K92" s="18">
        <v>-1759</v>
      </c>
      <c r="L92" s="18">
        <v>-1841.7899999999972</v>
      </c>
    </row>
    <row r="93" spans="1:16" x14ac:dyDescent="0.2">
      <c r="B93" s="1" t="s">
        <v>22</v>
      </c>
      <c r="C93" s="12">
        <f t="shared" ref="C93:L93" si="37">C63-C92</f>
        <v>3.9950000000008004</v>
      </c>
      <c r="D93" s="12">
        <f t="shared" si="37"/>
        <v>7.6072000000040134</v>
      </c>
      <c r="E93" s="12">
        <f t="shared" si="37"/>
        <v>7.3262000000013359</v>
      </c>
      <c r="F93" s="12">
        <f t="shared" si="37"/>
        <v>7.3692000000064581</v>
      </c>
      <c r="G93" s="12">
        <f t="shared" si="37"/>
        <v>7.28519999999844</v>
      </c>
      <c r="H93" s="12">
        <f t="shared" si="37"/>
        <v>7.2162000000025728</v>
      </c>
      <c r="I93" s="12">
        <f t="shared" si="37"/>
        <v>7.5582000000013068</v>
      </c>
      <c r="J93" s="12">
        <f t="shared" si="37"/>
        <v>7.3431999999975233</v>
      </c>
      <c r="K93" s="12">
        <f t="shared" si="37"/>
        <v>7.3842000000004191</v>
      </c>
      <c r="L93" s="12">
        <f t="shared" si="37"/>
        <v>7.4531999999981053</v>
      </c>
    </row>
    <row r="94" spans="1:16" x14ac:dyDescent="0.2"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6" x14ac:dyDescent="0.2">
      <c r="B95" s="1" t="s">
        <v>40</v>
      </c>
      <c r="C95" s="12">
        <f>C96+C98-C97+C99</f>
        <v>-77.760000000000076</v>
      </c>
      <c r="D95" s="12">
        <f t="shared" ref="D95:L95" si="38">D96+D98-D97+D99</f>
        <v>-428.89999999999952</v>
      </c>
      <c r="E95" s="12">
        <f t="shared" si="38"/>
        <v>-487.95999999999901</v>
      </c>
      <c r="F95" s="12">
        <f t="shared" si="38"/>
        <v>-549.95999999999901</v>
      </c>
      <c r="G95" s="12">
        <f t="shared" si="38"/>
        <v>-731.24999999999807</v>
      </c>
      <c r="H95" s="12">
        <f t="shared" si="38"/>
        <v>-869.37999999999909</v>
      </c>
      <c r="I95" s="12">
        <f t="shared" si="38"/>
        <v>-625.60999999999865</v>
      </c>
      <c r="J95" s="12">
        <f t="shared" si="38"/>
        <v>-770.1499999999977</v>
      </c>
      <c r="K95" s="12">
        <f t="shared" si="38"/>
        <v>-871.74999999999807</v>
      </c>
      <c r="L95" s="12">
        <f t="shared" si="38"/>
        <v>-948.79000000000076</v>
      </c>
    </row>
    <row r="96" spans="1:16" x14ac:dyDescent="0.2">
      <c r="B96" s="1" t="s">
        <v>37</v>
      </c>
      <c r="C96" s="12">
        <f>SUM(C7:C9)+SUM(C33:C35)</f>
        <v>10155.26</v>
      </c>
      <c r="D96" s="12">
        <f t="shared" ref="D96:L96" si="39">SUM(D7:D9)+SUM(D33:D35)</f>
        <v>9888.1200000000008</v>
      </c>
      <c r="E96" s="12">
        <f t="shared" si="39"/>
        <v>9866.8700000000008</v>
      </c>
      <c r="F96" s="12">
        <f t="shared" si="39"/>
        <v>9946.2800000000007</v>
      </c>
      <c r="G96" s="12">
        <f t="shared" si="39"/>
        <v>9892.6400000000012</v>
      </c>
      <c r="H96" s="12">
        <f t="shared" si="39"/>
        <v>9894.0500000000011</v>
      </c>
      <c r="I96" s="12">
        <f t="shared" si="39"/>
        <v>9799.840000000002</v>
      </c>
      <c r="J96" s="12">
        <f t="shared" si="39"/>
        <v>9713.9000000000015</v>
      </c>
      <c r="K96" s="12">
        <f t="shared" si="39"/>
        <v>9732.0800000000017</v>
      </c>
      <c r="L96" s="12">
        <f t="shared" si="39"/>
        <v>9692.5</v>
      </c>
    </row>
    <row r="97" spans="2:12" x14ac:dyDescent="0.2">
      <c r="B97" s="1" t="s">
        <v>8</v>
      </c>
      <c r="C97" s="12">
        <f>C19+C45</f>
        <v>10362.700000000001</v>
      </c>
      <c r="D97" s="12">
        <f t="shared" ref="D97:L97" si="40">D19+D45</f>
        <v>10214.200000000001</v>
      </c>
      <c r="E97" s="12">
        <f t="shared" si="40"/>
        <v>10372.9</v>
      </c>
      <c r="F97" s="12">
        <f t="shared" si="40"/>
        <v>10508.8</v>
      </c>
      <c r="G97" s="12">
        <f t="shared" si="40"/>
        <v>10617.599999999999</v>
      </c>
      <c r="H97" s="12">
        <f t="shared" si="40"/>
        <v>10735.9</v>
      </c>
      <c r="I97" s="12">
        <f t="shared" si="40"/>
        <v>10853.5</v>
      </c>
      <c r="J97" s="12">
        <f t="shared" si="40"/>
        <v>10958</v>
      </c>
      <c r="K97" s="12">
        <f t="shared" si="40"/>
        <v>11072.3</v>
      </c>
      <c r="L97" s="12">
        <f t="shared" si="40"/>
        <v>11116</v>
      </c>
    </row>
    <row r="98" spans="2:12" x14ac:dyDescent="0.2">
      <c r="B98" s="1" t="s">
        <v>38</v>
      </c>
      <c r="C98" s="12">
        <f>SUM(C10:C11)+SUM(C36:C37)+(C13+C39+C40+C14)-C47-C21</f>
        <v>239.02000000000004</v>
      </c>
      <c r="D98" s="12">
        <f t="shared" ref="D98:L98" si="41">SUM(D10:D11)+SUM(D36:D37)+(D13+D39+D40+D14)-D47-D21</f>
        <v>6.5200000000000955</v>
      </c>
      <c r="E98" s="12">
        <f t="shared" si="41"/>
        <v>127.40999999999997</v>
      </c>
      <c r="F98" s="12">
        <f t="shared" si="41"/>
        <v>121.89999999999998</v>
      </c>
      <c r="G98" s="12">
        <f t="shared" si="41"/>
        <v>103.04999999999995</v>
      </c>
      <c r="H98" s="12">
        <f t="shared" si="41"/>
        <v>81.810000000000059</v>
      </c>
      <c r="I98" s="12">
        <f t="shared" si="41"/>
        <v>537.3900000000001</v>
      </c>
      <c r="J98" s="12">
        <f t="shared" si="41"/>
        <v>583.29</v>
      </c>
      <c r="K98" s="12">
        <f t="shared" si="41"/>
        <v>577.80999999999995</v>
      </c>
      <c r="L98" s="12">
        <f t="shared" si="41"/>
        <v>584.04999999999995</v>
      </c>
    </row>
    <row r="99" spans="2:12" x14ac:dyDescent="0.2">
      <c r="B99" s="1" t="s">
        <v>23</v>
      </c>
      <c r="C99" s="12">
        <f>+C48+C22</f>
        <v>-109.34</v>
      </c>
      <c r="D99" s="12">
        <f t="shared" ref="D99:L99" si="42">+D48+D22</f>
        <v>-109.34</v>
      </c>
      <c r="E99" s="12">
        <f t="shared" si="42"/>
        <v>-109.34</v>
      </c>
      <c r="F99" s="12">
        <f t="shared" si="42"/>
        <v>-109.34</v>
      </c>
      <c r="G99" s="12">
        <f t="shared" si="42"/>
        <v>-109.34</v>
      </c>
      <c r="H99" s="12">
        <f t="shared" si="42"/>
        <v>-109.34</v>
      </c>
      <c r="I99" s="12">
        <f t="shared" si="42"/>
        <v>-109.34</v>
      </c>
      <c r="J99" s="12">
        <f t="shared" si="42"/>
        <v>-109.34</v>
      </c>
      <c r="K99" s="12">
        <f t="shared" si="42"/>
        <v>-109.34</v>
      </c>
      <c r="L99" s="12">
        <f t="shared" si="42"/>
        <v>-109.34</v>
      </c>
    </row>
    <row r="100" spans="2:12" x14ac:dyDescent="0.2">
      <c r="B100" s="1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 x14ac:dyDescent="0.2">
      <c r="B101" s="1" t="s">
        <v>39</v>
      </c>
      <c r="C101" s="12">
        <f>C102+C104-C103-C105</f>
        <v>137.81999999999823</v>
      </c>
      <c r="D101" s="12">
        <f t="shared" ref="D101:L101" si="43">D102+D104-D103-D105</f>
        <v>-213.42000000000155</v>
      </c>
      <c r="E101" s="12">
        <f t="shared" si="43"/>
        <v>-272.42999999999995</v>
      </c>
      <c r="F101" s="12">
        <f t="shared" si="43"/>
        <v>-334.3399999999998</v>
      </c>
      <c r="G101" s="12">
        <f t="shared" si="43"/>
        <v>-515.68999999999835</v>
      </c>
      <c r="H101" s="12">
        <f t="shared" si="43"/>
        <v>-653.72999999999922</v>
      </c>
      <c r="I101" s="12">
        <f t="shared" si="43"/>
        <v>-410.0899999999998</v>
      </c>
      <c r="J101" s="12">
        <f t="shared" si="43"/>
        <v>-554.6</v>
      </c>
      <c r="K101" s="12">
        <f t="shared" si="43"/>
        <v>-656.1</v>
      </c>
      <c r="L101" s="12">
        <f t="shared" si="43"/>
        <v>-733.08999999999799</v>
      </c>
    </row>
    <row r="102" spans="2:12" x14ac:dyDescent="0.2">
      <c r="B102" s="1" t="s">
        <v>37</v>
      </c>
      <c r="C102" s="10">
        <v>10166.299999999999</v>
      </c>
      <c r="D102" s="10">
        <v>9924.5</v>
      </c>
      <c r="E102" s="10">
        <v>9903.2999999999993</v>
      </c>
      <c r="F102" s="10">
        <v>9982.7999999999993</v>
      </c>
      <c r="G102" s="10">
        <v>9929.1</v>
      </c>
      <c r="H102" s="10">
        <v>9930.6</v>
      </c>
      <c r="I102" s="10">
        <v>9838.7000000000007</v>
      </c>
      <c r="J102" s="10">
        <v>9797.2999999999993</v>
      </c>
      <c r="K102" s="10">
        <v>9818.5</v>
      </c>
      <c r="L102" s="10">
        <v>9789.4000000000015</v>
      </c>
    </row>
    <row r="103" spans="2:12" x14ac:dyDescent="0.2">
      <c r="B103" s="1" t="s">
        <v>8</v>
      </c>
      <c r="C103" s="10">
        <v>10362.700000000001</v>
      </c>
      <c r="D103" s="10">
        <v>10214.200000000001</v>
      </c>
      <c r="E103" s="10">
        <v>10372.9</v>
      </c>
      <c r="F103" s="10">
        <v>10508.8</v>
      </c>
      <c r="G103" s="10">
        <v>10617.599999999999</v>
      </c>
      <c r="H103" s="10">
        <v>10735.9</v>
      </c>
      <c r="I103" s="10">
        <v>10853.5</v>
      </c>
      <c r="J103" s="10">
        <v>10958</v>
      </c>
      <c r="K103" s="10">
        <v>11072.3</v>
      </c>
      <c r="L103" s="10">
        <v>11116</v>
      </c>
    </row>
    <row r="104" spans="2:12" x14ac:dyDescent="0.2">
      <c r="B104" s="1" t="s">
        <v>38</v>
      </c>
      <c r="C104" s="10">
        <v>224.82000000000016</v>
      </c>
      <c r="D104" s="10">
        <v>-33.120000000000118</v>
      </c>
      <c r="E104" s="10">
        <v>87.769999999999982</v>
      </c>
      <c r="F104" s="10">
        <v>82.259999999999764</v>
      </c>
      <c r="G104" s="10">
        <v>63.409999999999854</v>
      </c>
      <c r="H104" s="10">
        <v>42.169999999999959</v>
      </c>
      <c r="I104" s="10">
        <v>495.31</v>
      </c>
      <c r="J104" s="10">
        <v>496.70000000000005</v>
      </c>
      <c r="K104" s="10">
        <v>488.2999999999999</v>
      </c>
      <c r="L104" s="10">
        <v>484.10999999999996</v>
      </c>
    </row>
    <row r="105" spans="2:12" x14ac:dyDescent="0.2">
      <c r="B105" s="1" t="s">
        <v>23</v>
      </c>
      <c r="C105" s="10">
        <v>-109.39999999999999</v>
      </c>
      <c r="D105" s="10">
        <v>-109.39999999999999</v>
      </c>
      <c r="E105" s="10">
        <v>-109.39999999999999</v>
      </c>
      <c r="F105" s="10">
        <v>-109.39999999999999</v>
      </c>
      <c r="G105" s="10">
        <v>-109.39999999999999</v>
      </c>
      <c r="H105" s="10">
        <v>-109.39999999999999</v>
      </c>
      <c r="I105" s="10">
        <v>-109.39999999999999</v>
      </c>
      <c r="J105" s="10">
        <v>-109.39999999999999</v>
      </c>
      <c r="K105" s="10">
        <v>-109.39999999999999</v>
      </c>
      <c r="L105" s="10">
        <v>-109.39999999999999</v>
      </c>
    </row>
    <row r="106" spans="2:12" x14ac:dyDescent="0.2">
      <c r="B106" s="1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 x14ac:dyDescent="0.2">
      <c r="B107" s="1" t="s">
        <v>22</v>
      </c>
      <c r="C107" s="10">
        <f>C108+C110</f>
        <v>3.1600000000008208</v>
      </c>
      <c r="D107" s="10">
        <f t="shared" ref="D107:L107" si="44">D108+D110</f>
        <v>3.2600000000010141</v>
      </c>
      <c r="E107" s="10">
        <f t="shared" si="44"/>
        <v>3.2100000000015143</v>
      </c>
      <c r="F107" s="10">
        <f t="shared" si="44"/>
        <v>3.1200000000015962</v>
      </c>
      <c r="G107" s="10">
        <f t="shared" si="44"/>
        <v>3.1800000000009732</v>
      </c>
      <c r="H107" s="10">
        <f t="shared" si="44"/>
        <v>3.0900000000008276</v>
      </c>
      <c r="I107" s="10">
        <f t="shared" si="44"/>
        <v>3.2200000000013347</v>
      </c>
      <c r="J107" s="10">
        <f t="shared" si="44"/>
        <v>3.1900000000021009</v>
      </c>
      <c r="K107" s="10">
        <f t="shared" si="44"/>
        <v>3.090000000001794</v>
      </c>
      <c r="L107" s="10">
        <f t="shared" si="44"/>
        <v>3.0399999999985425</v>
      </c>
    </row>
    <row r="108" spans="2:12" x14ac:dyDescent="0.2">
      <c r="B108" s="1" t="s">
        <v>37</v>
      </c>
      <c r="C108" s="10">
        <f>C96-C102</f>
        <v>-11.039999999999054</v>
      </c>
      <c r="D108" s="10">
        <f t="shared" ref="D108:L108" si="45">D96-D102</f>
        <v>-36.3799999999992</v>
      </c>
      <c r="E108" s="10">
        <f t="shared" si="45"/>
        <v>-36.429999999998472</v>
      </c>
      <c r="F108" s="10">
        <f t="shared" si="45"/>
        <v>-36.519999999998618</v>
      </c>
      <c r="G108" s="10">
        <f t="shared" si="45"/>
        <v>-36.459999999999127</v>
      </c>
      <c r="H108" s="10">
        <f t="shared" si="45"/>
        <v>-36.549999999999272</v>
      </c>
      <c r="I108" s="10">
        <f t="shared" si="45"/>
        <v>-38.859999999998763</v>
      </c>
      <c r="J108" s="10">
        <f t="shared" si="45"/>
        <v>-83.399999999997817</v>
      </c>
      <c r="K108" s="10">
        <f t="shared" si="45"/>
        <v>-86.419999999998254</v>
      </c>
      <c r="L108" s="10">
        <f t="shared" si="45"/>
        <v>-96.900000000001455</v>
      </c>
    </row>
    <row r="109" spans="2:12" x14ac:dyDescent="0.2">
      <c r="B109" s="1" t="s">
        <v>8</v>
      </c>
      <c r="C109" s="10">
        <f>C97-C103</f>
        <v>0</v>
      </c>
      <c r="D109" s="10">
        <f t="shared" ref="D109:L109" si="46">D97-D103</f>
        <v>0</v>
      </c>
      <c r="E109" s="10">
        <f t="shared" si="46"/>
        <v>0</v>
      </c>
      <c r="F109" s="10">
        <f t="shared" si="46"/>
        <v>0</v>
      </c>
      <c r="G109" s="10">
        <f t="shared" si="46"/>
        <v>0</v>
      </c>
      <c r="H109" s="10">
        <f t="shared" si="46"/>
        <v>0</v>
      </c>
      <c r="I109" s="10">
        <f t="shared" si="46"/>
        <v>0</v>
      </c>
      <c r="J109" s="10">
        <f t="shared" si="46"/>
        <v>0</v>
      </c>
      <c r="K109" s="10">
        <f t="shared" si="46"/>
        <v>0</v>
      </c>
      <c r="L109" s="10">
        <f t="shared" si="46"/>
        <v>0</v>
      </c>
    </row>
    <row r="110" spans="2:12" x14ac:dyDescent="0.2">
      <c r="B110" s="1" t="s">
        <v>38</v>
      </c>
      <c r="C110" s="10">
        <f>C98-C104</f>
        <v>14.199999999999875</v>
      </c>
      <c r="D110" s="10">
        <f t="shared" ref="D110:L110" si="47">D98-D104</f>
        <v>39.640000000000214</v>
      </c>
      <c r="E110" s="10">
        <f t="shared" si="47"/>
        <v>39.639999999999986</v>
      </c>
      <c r="F110" s="10">
        <f t="shared" si="47"/>
        <v>39.640000000000214</v>
      </c>
      <c r="G110" s="10">
        <f t="shared" si="47"/>
        <v>39.6400000000001</v>
      </c>
      <c r="H110" s="10">
        <f t="shared" si="47"/>
        <v>39.6400000000001</v>
      </c>
      <c r="I110" s="10">
        <f t="shared" si="47"/>
        <v>42.080000000000098</v>
      </c>
      <c r="J110" s="10">
        <f t="shared" si="47"/>
        <v>86.589999999999918</v>
      </c>
      <c r="K110" s="10">
        <f t="shared" si="47"/>
        <v>89.510000000000048</v>
      </c>
      <c r="L110" s="10">
        <f t="shared" si="47"/>
        <v>99.94</v>
      </c>
    </row>
    <row r="111" spans="2:12" x14ac:dyDescent="0.2">
      <c r="B111" s="1" t="s">
        <v>23</v>
      </c>
      <c r="C111" s="10">
        <f>C99-C105</f>
        <v>5.9999999999988063E-2</v>
      </c>
      <c r="D111" s="10">
        <f t="shared" ref="D111:L111" si="48">D99-D105</f>
        <v>5.9999999999988063E-2</v>
      </c>
      <c r="E111" s="10">
        <f t="shared" si="48"/>
        <v>5.9999999999988063E-2</v>
      </c>
      <c r="F111" s="10">
        <f t="shared" si="48"/>
        <v>5.9999999999988063E-2</v>
      </c>
      <c r="G111" s="10">
        <f t="shared" si="48"/>
        <v>5.9999999999988063E-2</v>
      </c>
      <c r="H111" s="10">
        <f t="shared" si="48"/>
        <v>5.9999999999988063E-2</v>
      </c>
      <c r="I111" s="10">
        <f t="shared" si="48"/>
        <v>5.9999999999988063E-2</v>
      </c>
      <c r="J111" s="10">
        <f t="shared" si="48"/>
        <v>5.9999999999988063E-2</v>
      </c>
      <c r="K111" s="10">
        <f t="shared" si="48"/>
        <v>5.9999999999988063E-2</v>
      </c>
      <c r="L111" s="10">
        <f t="shared" si="48"/>
        <v>5.9999999999988063E-2</v>
      </c>
    </row>
    <row r="112" spans="2:12" x14ac:dyDescent="0.2">
      <c r="B112" s="1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6" spans="2:16" x14ac:dyDescent="0.2">
      <c r="B116" s="4" t="s">
        <v>58</v>
      </c>
    </row>
    <row r="118" spans="2:16" x14ac:dyDescent="0.2">
      <c r="B118" s="55" t="s">
        <v>34</v>
      </c>
      <c r="C118" s="57">
        <f>C67</f>
        <v>2015</v>
      </c>
      <c r="D118" s="57">
        <f t="shared" ref="D118:L118" si="49">D67</f>
        <v>2016</v>
      </c>
      <c r="E118" s="57">
        <f t="shared" si="49"/>
        <v>2017</v>
      </c>
      <c r="F118" s="57">
        <f t="shared" si="49"/>
        <v>2018</v>
      </c>
      <c r="G118" s="57">
        <f t="shared" si="49"/>
        <v>2019</v>
      </c>
      <c r="H118" s="57">
        <f t="shared" si="49"/>
        <v>2020</v>
      </c>
      <c r="I118" s="57">
        <f t="shared" si="49"/>
        <v>2021</v>
      </c>
      <c r="J118" s="57">
        <f t="shared" si="49"/>
        <v>2022</v>
      </c>
      <c r="K118" s="57">
        <f t="shared" si="49"/>
        <v>2023</v>
      </c>
      <c r="L118" s="57">
        <f t="shared" si="49"/>
        <v>2024</v>
      </c>
    </row>
    <row r="119" spans="2:16" x14ac:dyDescent="0.2">
      <c r="B119" s="56" t="s">
        <v>51</v>
      </c>
      <c r="C119" s="58">
        <f t="shared" ref="C119:L119" si="50">C59</f>
        <v>10568.12</v>
      </c>
      <c r="D119" s="58">
        <f t="shared" si="50"/>
        <v>10043.040000000001</v>
      </c>
      <c r="E119" s="58">
        <f t="shared" si="50"/>
        <v>10142.68</v>
      </c>
      <c r="F119" s="58">
        <f t="shared" si="50"/>
        <v>10216.580000000002</v>
      </c>
      <c r="G119" s="58">
        <f t="shared" si="50"/>
        <v>10144.09</v>
      </c>
      <c r="H119" s="58">
        <f t="shared" si="50"/>
        <v>10124.260000000002</v>
      </c>
      <c r="I119" s="58">
        <f t="shared" si="50"/>
        <v>10485.630000000001</v>
      </c>
      <c r="J119" s="58">
        <f t="shared" si="50"/>
        <v>10445.59</v>
      </c>
      <c r="K119" s="58">
        <f t="shared" si="50"/>
        <v>10458.290000000001</v>
      </c>
      <c r="L119" s="58">
        <f t="shared" si="50"/>
        <v>10424.950000000001</v>
      </c>
    </row>
    <row r="120" spans="2:16" x14ac:dyDescent="0.2">
      <c r="B120" s="60" t="s">
        <v>57</v>
      </c>
      <c r="C120" s="61">
        <f>C64</f>
        <v>1669.5</v>
      </c>
      <c r="D120" s="61">
        <f t="shared" ref="D120:L120" si="51">D64</f>
        <v>1669.5</v>
      </c>
      <c r="E120" s="61">
        <f t="shared" si="51"/>
        <v>1669.5</v>
      </c>
      <c r="F120" s="61">
        <f t="shared" si="51"/>
        <v>1669.5</v>
      </c>
      <c r="G120" s="61">
        <f t="shared" si="51"/>
        <v>1669.5</v>
      </c>
      <c r="H120" s="61">
        <f t="shared" si="51"/>
        <v>1669.5</v>
      </c>
      <c r="I120" s="61">
        <f t="shared" si="51"/>
        <v>1669.5</v>
      </c>
      <c r="J120" s="61">
        <f t="shared" si="51"/>
        <v>1669.5</v>
      </c>
      <c r="K120" s="61">
        <f t="shared" si="51"/>
        <v>1669.5</v>
      </c>
      <c r="L120" s="61">
        <f t="shared" si="51"/>
        <v>1669.5</v>
      </c>
    </row>
    <row r="121" spans="2:16" x14ac:dyDescent="0.2">
      <c r="B121" s="56" t="s">
        <v>52</v>
      </c>
      <c r="C121" s="58">
        <f t="shared" ref="C121:L121" si="52">C120+C119</f>
        <v>12237.62</v>
      </c>
      <c r="D121" s="58">
        <f t="shared" si="52"/>
        <v>11712.54</v>
      </c>
      <c r="E121" s="58">
        <f t="shared" si="52"/>
        <v>11812.18</v>
      </c>
      <c r="F121" s="58">
        <f t="shared" si="52"/>
        <v>11886.080000000002</v>
      </c>
      <c r="G121" s="58">
        <f t="shared" si="52"/>
        <v>11813.59</v>
      </c>
      <c r="H121" s="58">
        <f t="shared" si="52"/>
        <v>11793.760000000002</v>
      </c>
      <c r="I121" s="58">
        <f t="shared" si="52"/>
        <v>12155.130000000001</v>
      </c>
      <c r="J121" s="58">
        <f t="shared" si="52"/>
        <v>12115.09</v>
      </c>
      <c r="K121" s="58">
        <f t="shared" si="52"/>
        <v>12127.79</v>
      </c>
      <c r="L121" s="58">
        <f t="shared" si="52"/>
        <v>12094.45</v>
      </c>
    </row>
    <row r="122" spans="2:16" x14ac:dyDescent="0.2">
      <c r="B122" s="56"/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spans="2:16" x14ac:dyDescent="0.2">
      <c r="B123" s="56" t="s">
        <v>56</v>
      </c>
      <c r="C123" s="58">
        <f t="shared" ref="C123:L123" si="53">C60</f>
        <v>10103.9</v>
      </c>
      <c r="D123" s="58">
        <f t="shared" si="53"/>
        <v>9929.9599999999991</v>
      </c>
      <c r="E123" s="58">
        <f t="shared" si="53"/>
        <v>10088.66</v>
      </c>
      <c r="F123" s="58">
        <f t="shared" si="53"/>
        <v>10224.56</v>
      </c>
      <c r="G123" s="58">
        <f t="shared" si="53"/>
        <v>10333.359999999999</v>
      </c>
      <c r="H123" s="58">
        <f t="shared" si="53"/>
        <v>10451.66</v>
      </c>
      <c r="I123" s="58">
        <f t="shared" si="53"/>
        <v>10569.26</v>
      </c>
      <c r="J123" s="58">
        <f t="shared" si="53"/>
        <v>10673.76</v>
      </c>
      <c r="K123" s="58">
        <f t="shared" si="53"/>
        <v>10788.060000000001</v>
      </c>
      <c r="L123" s="58">
        <f t="shared" si="53"/>
        <v>10831.76</v>
      </c>
    </row>
    <row r="124" spans="2:16" x14ac:dyDescent="0.2">
      <c r="B124" s="60" t="s">
        <v>53</v>
      </c>
      <c r="C124" s="61">
        <f t="shared" ref="C124:L124" si="54">C125-C123</f>
        <v>1332.9050000000007</v>
      </c>
      <c r="D124" s="61">
        <f t="shared" si="54"/>
        <v>1310.2927999999993</v>
      </c>
      <c r="E124" s="61">
        <f t="shared" si="54"/>
        <v>1330.9238000000005</v>
      </c>
      <c r="F124" s="61">
        <f t="shared" si="54"/>
        <v>1348.5907999999999</v>
      </c>
      <c r="G124" s="61">
        <f t="shared" si="54"/>
        <v>1362.7348000000002</v>
      </c>
      <c r="H124" s="61">
        <f t="shared" si="54"/>
        <v>1378.1137999999992</v>
      </c>
      <c r="I124" s="61">
        <f t="shared" si="54"/>
        <v>1393.4017999999996</v>
      </c>
      <c r="J124" s="61">
        <f t="shared" si="54"/>
        <v>1406.9868000000006</v>
      </c>
      <c r="K124" s="61">
        <f t="shared" si="54"/>
        <v>1421.8457999999991</v>
      </c>
      <c r="L124" s="61">
        <f t="shared" si="54"/>
        <v>1427.5267999999996</v>
      </c>
      <c r="N124" s="54"/>
      <c r="O124" s="54"/>
      <c r="P124" s="54"/>
    </row>
    <row r="125" spans="2:16" x14ac:dyDescent="0.2">
      <c r="B125" s="56" t="s">
        <v>50</v>
      </c>
      <c r="C125" s="58">
        <f t="shared" ref="C125:L125" si="55">C62</f>
        <v>11436.805</v>
      </c>
      <c r="D125" s="58">
        <f t="shared" si="55"/>
        <v>11240.252799999998</v>
      </c>
      <c r="E125" s="58">
        <f t="shared" si="55"/>
        <v>11419.5838</v>
      </c>
      <c r="F125" s="58">
        <f t="shared" si="55"/>
        <v>11573.150799999999</v>
      </c>
      <c r="G125" s="58">
        <f t="shared" si="55"/>
        <v>11696.094799999999</v>
      </c>
      <c r="H125" s="58">
        <f t="shared" si="55"/>
        <v>11829.773799999999</v>
      </c>
      <c r="I125" s="58">
        <f t="shared" si="55"/>
        <v>11962.6618</v>
      </c>
      <c r="J125" s="58">
        <f t="shared" si="55"/>
        <v>12080.746800000001</v>
      </c>
      <c r="K125" s="58">
        <f t="shared" si="55"/>
        <v>12209.9058</v>
      </c>
      <c r="L125" s="58">
        <f t="shared" si="55"/>
        <v>12259.2868</v>
      </c>
    </row>
    <row r="126" spans="2:16" x14ac:dyDescent="0.2">
      <c r="B126" s="56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2:16" x14ac:dyDescent="0.2">
      <c r="B127" s="56" t="s">
        <v>54</v>
      </c>
      <c r="C127" s="58">
        <f t="shared" ref="C127:L127" si="56">C121-C125</f>
        <v>800.81500000000051</v>
      </c>
      <c r="D127" s="58">
        <f t="shared" si="56"/>
        <v>472.28720000000249</v>
      </c>
      <c r="E127" s="58">
        <f t="shared" si="56"/>
        <v>392.59619999999995</v>
      </c>
      <c r="F127" s="58">
        <f t="shared" si="56"/>
        <v>312.92920000000231</v>
      </c>
      <c r="G127" s="58">
        <f t="shared" si="56"/>
        <v>117.4952000000012</v>
      </c>
      <c r="H127" s="58">
        <f t="shared" si="56"/>
        <v>-36.013799999996991</v>
      </c>
      <c r="I127" s="58">
        <f t="shared" si="56"/>
        <v>192.46820000000116</v>
      </c>
      <c r="J127" s="58">
        <f t="shared" si="56"/>
        <v>34.343199999999342</v>
      </c>
      <c r="K127" s="58">
        <f t="shared" si="56"/>
        <v>-82.115799999999581</v>
      </c>
      <c r="L127" s="58">
        <f t="shared" si="56"/>
        <v>-164.83679999999913</v>
      </c>
    </row>
    <row r="128" spans="2:16" x14ac:dyDescent="0.2">
      <c r="B128" s="56" t="s">
        <v>55</v>
      </c>
      <c r="C128" s="59">
        <f>(C121-C123)/C123</f>
        <v>0.211177862013678</v>
      </c>
      <c r="D128" s="59">
        <f t="shared" ref="D128:L128" si="57">(SUM(D119:D120)-D123)/D123</f>
        <v>0.17951532533867226</v>
      </c>
      <c r="E128" s="59">
        <f t="shared" si="57"/>
        <v>0.17083735600168906</v>
      </c>
      <c r="F128" s="59">
        <f t="shared" si="57"/>
        <v>0.16250283630787069</v>
      </c>
      <c r="G128" s="59">
        <f t="shared" si="57"/>
        <v>0.14324769484465863</v>
      </c>
      <c r="H128" s="59">
        <f t="shared" si="57"/>
        <v>0.12841022383047307</v>
      </c>
      <c r="I128" s="59">
        <f t="shared" si="57"/>
        <v>0.15004550933556376</v>
      </c>
      <c r="J128" s="59">
        <f t="shared" si="57"/>
        <v>0.1350348892986164</v>
      </c>
      <c r="K128" s="59">
        <f t="shared" si="57"/>
        <v>0.12418636900425094</v>
      </c>
      <c r="L128" s="59">
        <f t="shared" si="57"/>
        <v>0.11657292997629198</v>
      </c>
    </row>
  </sheetData>
  <pageMargins left="0.2" right="0.2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2015-03-25T21:22:38Z</dcterms:created>
  <dcterms:modified xsi:type="dcterms:W3CDTF">2015-03-31T17:38:14Z</dcterms:modified>
</cp:coreProperties>
</file>