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120" yWindow="120" windowWidth="14805" windowHeight="8940" tabRatio="767"/>
  </bookViews>
  <sheets>
    <sheet name="Fig 7.13 - P - Mid C" sheetId="13" r:id="rId1"/>
    <sheet name="Fig 7.14 - P - PV" sheetId="12" r:id="rId2"/>
    <sheet name="Fig 7.15 - P - NG W" sheetId="9" r:id="rId3"/>
    <sheet name="Fig 7.16 - P - NG E" sheetId="25" r:id="rId4"/>
    <sheet name="Forecasts" sheetId="14" r:id="rId5"/>
    <sheet name="Electric &amp; Gas Prices" sheetId="16" r:id="rId6"/>
    <sheet name="MidC Shocks" sheetId="18" r:id="rId7"/>
    <sheet name="PV Shocks" sheetId="17" r:id="rId8"/>
    <sheet name="NG East Shock" sheetId="19" r:id="rId9"/>
    <sheet name="NG West Shocks" sheetId="20" r:id="rId10"/>
  </sheets>
  <definedNames>
    <definedName name="mean" localSheetId="3">#REF!</definedName>
    <definedName name="mean">#REF!</definedName>
    <definedName name="solver_adj" localSheetId="2" hidden="1">'Fig 7.15 - P - NG W'!#REF!</definedName>
    <definedName name="solver_adj" localSheetId="3" hidden="1">'Fig 7.16 - P - NG E'!#REF!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2</definedName>
    <definedName name="solver_est" localSheetId="3" hidden="1">2</definedName>
    <definedName name="solver_itr" localSheetId="2" hidden="1">100</definedName>
    <definedName name="solver_itr" localSheetId="3" hidden="1">100</definedName>
    <definedName name="solver_lhs1" localSheetId="2" hidden="1">'Fig 7.15 - P - NG W'!#REF!</definedName>
    <definedName name="solver_lhs1" localSheetId="3" hidden="1">'Fig 7.16 - P - NG E'!#REF!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1</definedName>
    <definedName name="solver_num" localSheetId="3" hidden="1">1</definedName>
    <definedName name="solver_nwt" localSheetId="2" hidden="1">1</definedName>
    <definedName name="solver_nwt" localSheetId="3" hidden="1">1</definedName>
    <definedName name="solver_opt" localSheetId="2" hidden="1">'Fig 7.15 - P - NG W'!#REF!</definedName>
    <definedName name="solver_opt" localSheetId="3" hidden="1">'Fig 7.16 - P - NG E'!#REF!</definedName>
    <definedName name="solver_pre" localSheetId="2" hidden="1">0.000001</definedName>
    <definedName name="solver_pre" localSheetId="3" hidden="1">0.000001</definedName>
    <definedName name="solver_rel1" localSheetId="2" hidden="1">3</definedName>
    <definedName name="solver_rel1" localSheetId="3" hidden="1">3</definedName>
    <definedName name="solver_rhs1" localSheetId="2" hidden="1">1</definedName>
    <definedName name="solver_rhs1" localSheetId="3" hidden="1">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2</definedName>
    <definedName name="solver_typ" localSheetId="3" hidden="1">2</definedName>
  </definedNames>
  <calcPr calcId="152511"/>
</workbook>
</file>

<file path=xl/calcChain.xml><?xml version="1.0" encoding="utf-8"?>
<calcChain xmlns="http://schemas.openxmlformats.org/spreadsheetml/2006/main">
  <c r="C1" i="13" l="1"/>
  <c r="C21" i="13" s="1"/>
  <c r="W35" i="12" l="1"/>
  <c r="X35" i="12"/>
  <c r="Y35" i="12"/>
  <c r="W36" i="12"/>
  <c r="X36" i="12"/>
  <c r="Y36" i="12"/>
  <c r="W37" i="12"/>
  <c r="X37" i="12"/>
  <c r="Y37" i="12"/>
  <c r="W38" i="12"/>
  <c r="X38" i="12"/>
  <c r="Y38" i="12"/>
  <c r="W39" i="12"/>
  <c r="X39" i="12"/>
  <c r="Y39" i="12"/>
  <c r="W40" i="12"/>
  <c r="X40" i="12"/>
  <c r="Y40" i="12"/>
  <c r="W41" i="12"/>
  <c r="X41" i="12"/>
  <c r="Y41" i="12"/>
  <c r="W42" i="12"/>
  <c r="X42" i="12"/>
  <c r="Y42" i="12"/>
  <c r="W43" i="12"/>
  <c r="X43" i="12"/>
  <c r="Y43" i="12"/>
  <c r="W44" i="12"/>
  <c r="X44" i="12"/>
  <c r="Y44" i="12"/>
  <c r="W45" i="12"/>
  <c r="X45" i="12"/>
  <c r="Y45" i="12"/>
  <c r="W46" i="12"/>
  <c r="X46" i="12"/>
  <c r="Y46" i="12"/>
  <c r="W47" i="12"/>
  <c r="X47" i="12"/>
  <c r="Y47" i="12"/>
  <c r="W48" i="12"/>
  <c r="X48" i="12"/>
  <c r="Y48" i="12"/>
  <c r="W49" i="12"/>
  <c r="X49" i="12"/>
  <c r="Y49" i="12"/>
  <c r="W50" i="12"/>
  <c r="X50" i="12"/>
  <c r="Y50" i="12"/>
  <c r="W51" i="12"/>
  <c r="X51" i="12"/>
  <c r="Y51" i="12"/>
  <c r="W52" i="12"/>
  <c r="X52" i="12"/>
  <c r="Y52" i="12"/>
  <c r="W53" i="12"/>
  <c r="X53" i="12"/>
  <c r="Y53" i="12"/>
  <c r="W54" i="12"/>
  <c r="X54" i="12"/>
  <c r="Y54" i="12"/>
  <c r="W55" i="12"/>
  <c r="X55" i="12"/>
  <c r="Y55" i="12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Y34" i="12"/>
  <c r="X34" i="12"/>
  <c r="X35" i="13"/>
  <c r="Y35" i="13"/>
  <c r="X36" i="13"/>
  <c r="Y36" i="13"/>
  <c r="X37" i="13"/>
  <c r="Y37" i="13"/>
  <c r="X38" i="13"/>
  <c r="Y38" i="13"/>
  <c r="X39" i="13"/>
  <c r="Y39" i="13"/>
  <c r="X40" i="13"/>
  <c r="Y40" i="13"/>
  <c r="X41" i="13"/>
  <c r="Y41" i="13"/>
  <c r="X42" i="13"/>
  <c r="Y42" i="13"/>
  <c r="X43" i="13"/>
  <c r="Y43" i="13"/>
  <c r="X44" i="13"/>
  <c r="Y44" i="13"/>
  <c r="X45" i="13"/>
  <c r="Y45" i="13"/>
  <c r="X46" i="13"/>
  <c r="Y46" i="13"/>
  <c r="X47" i="13"/>
  <c r="Y47" i="13"/>
  <c r="X48" i="13"/>
  <c r="Y48" i="13"/>
  <c r="X49" i="13"/>
  <c r="Y49" i="13"/>
  <c r="X50" i="13"/>
  <c r="Y50" i="13"/>
  <c r="X51" i="13"/>
  <c r="Y51" i="13"/>
  <c r="X52" i="13"/>
  <c r="Y52" i="13"/>
  <c r="X53" i="13"/>
  <c r="Y53" i="13"/>
  <c r="X54" i="13"/>
  <c r="Y54" i="13"/>
  <c r="X55" i="13"/>
  <c r="Y55" i="13"/>
  <c r="X56" i="13"/>
  <c r="Y56" i="13"/>
  <c r="X57" i="13"/>
  <c r="Y57" i="13"/>
  <c r="X58" i="13"/>
  <c r="Y58" i="13"/>
  <c r="X59" i="13"/>
  <c r="Y59" i="13"/>
  <c r="X60" i="13"/>
  <c r="Y60" i="13"/>
  <c r="X61" i="13"/>
  <c r="Y61" i="13"/>
  <c r="X62" i="13"/>
  <c r="Y62" i="13"/>
  <c r="X63" i="13"/>
  <c r="Y63" i="13"/>
  <c r="X64" i="13"/>
  <c r="Y64" i="13"/>
  <c r="X65" i="13"/>
  <c r="Y65" i="13"/>
  <c r="X66" i="13"/>
  <c r="Y66" i="13"/>
  <c r="X67" i="13"/>
  <c r="Y67" i="13"/>
  <c r="X68" i="13"/>
  <c r="Y68" i="13"/>
  <c r="X69" i="13"/>
  <c r="Y69" i="13"/>
  <c r="X70" i="13"/>
  <c r="Y70" i="13"/>
  <c r="X71" i="13"/>
  <c r="Y71" i="13"/>
  <c r="X72" i="13"/>
  <c r="Y72" i="13"/>
  <c r="X73" i="13"/>
  <c r="Y73" i="13"/>
  <c r="X74" i="13"/>
  <c r="Y74" i="13"/>
  <c r="X75" i="13"/>
  <c r="Y75" i="13"/>
  <c r="X76" i="13"/>
  <c r="Y76" i="13"/>
  <c r="X77" i="13"/>
  <c r="Y77" i="13"/>
  <c r="X78" i="13"/>
  <c r="Y78" i="13"/>
  <c r="X79" i="13"/>
  <c r="Y79" i="13"/>
  <c r="X80" i="13"/>
  <c r="Y80" i="13"/>
  <c r="X81" i="13"/>
  <c r="Y81" i="13"/>
  <c r="X82" i="13"/>
  <c r="Y82" i="13"/>
  <c r="X83" i="13"/>
  <c r="Y83" i="13"/>
  <c r="Y34" i="13"/>
  <c r="X34" i="13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X62" i="25"/>
  <c r="Y62" i="25"/>
  <c r="X63" i="25"/>
  <c r="Y63" i="25"/>
  <c r="X64" i="25"/>
  <c r="Y64" i="25"/>
  <c r="X65" i="25"/>
  <c r="Y65" i="25"/>
  <c r="X66" i="25"/>
  <c r="Y66" i="25"/>
  <c r="X67" i="25"/>
  <c r="Y67" i="25"/>
  <c r="X68" i="25"/>
  <c r="Y68" i="25"/>
  <c r="X69" i="25"/>
  <c r="Y69" i="25"/>
  <c r="X70" i="25"/>
  <c r="Y70" i="25"/>
  <c r="X71" i="25"/>
  <c r="Y71" i="25"/>
  <c r="X72" i="25"/>
  <c r="Y72" i="25"/>
  <c r="X73" i="25"/>
  <c r="Y73" i="25"/>
  <c r="X74" i="25"/>
  <c r="Y74" i="25"/>
  <c r="X75" i="25"/>
  <c r="Y75" i="25"/>
  <c r="X76" i="25"/>
  <c r="Y76" i="25"/>
  <c r="X77" i="25"/>
  <c r="Y77" i="25"/>
  <c r="X78" i="25"/>
  <c r="Y78" i="25"/>
  <c r="X79" i="25"/>
  <c r="Y79" i="25"/>
  <c r="X80" i="25"/>
  <c r="Y80" i="25"/>
  <c r="X81" i="25"/>
  <c r="Y81" i="25"/>
  <c r="X82" i="25"/>
  <c r="Y82" i="25"/>
  <c r="X83" i="25"/>
  <c r="Y83" i="25"/>
  <c r="Y34" i="25"/>
  <c r="X34" i="25"/>
  <c r="X11" i="18"/>
  <c r="W11" i="18"/>
  <c r="W6" i="18"/>
  <c r="W5" i="18"/>
  <c r="D35" i="9" l="1"/>
  <c r="A35" i="13" l="1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34" i="13"/>
  <c r="E7" i="14"/>
  <c r="G7" i="14"/>
  <c r="Q7" i="14"/>
  <c r="U7" i="14"/>
  <c r="B7" i="14"/>
  <c r="C2" i="14"/>
  <c r="D2" i="14" s="1"/>
  <c r="E2" i="14" s="1"/>
  <c r="F2" i="14" s="1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M7" i="14" l="1"/>
  <c r="C7" i="14"/>
  <c r="I7" i="14"/>
  <c r="S7" i="14"/>
  <c r="O7" i="14"/>
  <c r="K7" i="14"/>
  <c r="R7" i="14"/>
  <c r="N7" i="14"/>
  <c r="J7" i="14"/>
  <c r="F7" i="14"/>
  <c r="T7" i="14"/>
  <c r="P7" i="14"/>
  <c r="L7" i="14"/>
  <c r="H7" i="14"/>
  <c r="D7" i="14"/>
  <c r="W34" i="12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C33" i="25"/>
  <c r="B16" i="25"/>
  <c r="X43" i="17"/>
  <c r="X23" i="17"/>
  <c r="X13" i="17"/>
  <c r="X5" i="17"/>
  <c r="X8" i="18"/>
  <c r="W15" i="18"/>
  <c r="X51" i="20"/>
  <c r="X18" i="20"/>
  <c r="X5" i="20"/>
  <c r="Y48" i="19"/>
  <c r="Y9" i="19"/>
  <c r="Y6" i="19"/>
  <c r="Y5" i="19"/>
  <c r="X13" i="19"/>
  <c r="X5" i="19"/>
  <c r="A370" i="16"/>
  <c r="A189" i="16"/>
  <c r="N8" i="25" l="1"/>
  <c r="N6" i="25"/>
  <c r="N4" i="25"/>
  <c r="N2" i="25"/>
  <c r="N7" i="25"/>
  <c r="N5" i="25"/>
  <c r="N3" i="25"/>
  <c r="G7" i="25"/>
  <c r="G2" i="25"/>
  <c r="G6" i="25"/>
  <c r="G3" i="25"/>
  <c r="G4" i="25"/>
  <c r="G5" i="25"/>
  <c r="G8" i="25"/>
  <c r="H2" i="25"/>
  <c r="H6" i="25"/>
  <c r="H3" i="25"/>
  <c r="H7" i="25"/>
  <c r="H4" i="25"/>
  <c r="H5" i="25"/>
  <c r="H8" i="25"/>
  <c r="P2" i="25"/>
  <c r="P7" i="25"/>
  <c r="P8" i="25"/>
  <c r="P4" i="25"/>
  <c r="P5" i="25"/>
  <c r="P6" i="25"/>
  <c r="P3" i="25"/>
  <c r="I7" i="25"/>
  <c r="I5" i="25"/>
  <c r="I8" i="25"/>
  <c r="I6" i="25"/>
  <c r="I4" i="25"/>
  <c r="I3" i="25"/>
  <c r="I2" i="25"/>
  <c r="Q7" i="25"/>
  <c r="Q5" i="25"/>
  <c r="Q8" i="25"/>
  <c r="Q6" i="25"/>
  <c r="Q4" i="25"/>
  <c r="Q2" i="25"/>
  <c r="Q3" i="25"/>
  <c r="F8" i="25"/>
  <c r="F6" i="25"/>
  <c r="F4" i="25"/>
  <c r="F2" i="25"/>
  <c r="F7" i="25"/>
  <c r="F5" i="25"/>
  <c r="F3" i="25"/>
  <c r="J7" i="25"/>
  <c r="J5" i="25"/>
  <c r="J3" i="25"/>
  <c r="J8" i="25"/>
  <c r="J6" i="25"/>
  <c r="J4" i="25"/>
  <c r="J2" i="25"/>
  <c r="K6" i="25"/>
  <c r="K3" i="25"/>
  <c r="K5" i="25"/>
  <c r="K2" i="25"/>
  <c r="K8" i="25"/>
  <c r="K7" i="25"/>
  <c r="K4" i="25"/>
  <c r="D4" i="25"/>
  <c r="D6" i="25"/>
  <c r="D7" i="25"/>
  <c r="D3" i="25"/>
  <c r="D2" i="25"/>
  <c r="D5" i="25"/>
  <c r="D8" i="25"/>
  <c r="L5" i="25"/>
  <c r="L8" i="25"/>
  <c r="L6" i="25"/>
  <c r="L7" i="25"/>
  <c r="L4" i="25"/>
  <c r="L3" i="25"/>
  <c r="L2" i="25"/>
  <c r="T3" i="25"/>
  <c r="T7" i="25"/>
  <c r="T6" i="25"/>
  <c r="T8" i="25"/>
  <c r="T2" i="25"/>
  <c r="T4" i="25"/>
  <c r="T5" i="25"/>
  <c r="V8" i="25"/>
  <c r="V6" i="25"/>
  <c r="V4" i="25"/>
  <c r="V2" i="25"/>
  <c r="V7" i="25"/>
  <c r="V5" i="25"/>
  <c r="V3" i="25"/>
  <c r="O5" i="25"/>
  <c r="O8" i="25"/>
  <c r="O4" i="25"/>
  <c r="O6" i="25"/>
  <c r="O7" i="25"/>
  <c r="O2" i="25"/>
  <c r="O3" i="25"/>
  <c r="R7" i="25"/>
  <c r="R5" i="25"/>
  <c r="R3" i="25"/>
  <c r="R8" i="25"/>
  <c r="R6" i="25"/>
  <c r="R4" i="25"/>
  <c r="R2" i="25"/>
  <c r="C8" i="25"/>
  <c r="C4" i="25"/>
  <c r="C7" i="25"/>
  <c r="C3" i="25"/>
  <c r="C2" i="25"/>
  <c r="C5" i="25"/>
  <c r="C6" i="25"/>
  <c r="S8" i="25"/>
  <c r="S4" i="25"/>
  <c r="S2" i="25"/>
  <c r="S7" i="25"/>
  <c r="S6" i="25"/>
  <c r="S3" i="25"/>
  <c r="S5" i="25"/>
  <c r="E8" i="25"/>
  <c r="E6" i="25"/>
  <c r="E7" i="25"/>
  <c r="E5" i="25"/>
  <c r="E3" i="25"/>
  <c r="E2" i="25"/>
  <c r="E4" i="25"/>
  <c r="M8" i="25"/>
  <c r="M6" i="25"/>
  <c r="M4" i="25"/>
  <c r="M7" i="25"/>
  <c r="M5" i="25"/>
  <c r="M3" i="25"/>
  <c r="M2" i="25"/>
  <c r="U6" i="25"/>
  <c r="U4" i="25"/>
  <c r="U8" i="25"/>
  <c r="U7" i="25"/>
  <c r="U5" i="25"/>
  <c r="U3" i="25"/>
  <c r="U2" i="25"/>
  <c r="C1" i="25"/>
  <c r="C21" i="25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C35" i="9"/>
  <c r="B35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B34" i="9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B34" i="12"/>
  <c r="W16" i="12"/>
  <c r="X16" i="12"/>
  <c r="Y54" i="20"/>
  <c r="X54" i="20"/>
  <c r="Y53" i="20"/>
  <c r="X53" i="20"/>
  <c r="Y52" i="20"/>
  <c r="X52" i="20"/>
  <c r="Y51" i="20"/>
  <c r="Y50" i="20"/>
  <c r="X50" i="20"/>
  <c r="Y49" i="20"/>
  <c r="X49" i="20"/>
  <c r="Y48" i="20"/>
  <c r="X48" i="20"/>
  <c r="Y47" i="20"/>
  <c r="X47" i="20"/>
  <c r="Y46" i="20"/>
  <c r="X46" i="20"/>
  <c r="Y45" i="20"/>
  <c r="X45" i="20"/>
  <c r="Y44" i="20"/>
  <c r="X44" i="20"/>
  <c r="Y43" i="20"/>
  <c r="X43" i="20"/>
  <c r="Y42" i="20"/>
  <c r="X42" i="20"/>
  <c r="Y41" i="20"/>
  <c r="X41" i="20"/>
  <c r="Y40" i="20"/>
  <c r="X40" i="20"/>
  <c r="Y39" i="20"/>
  <c r="X39" i="20"/>
  <c r="Y38" i="20"/>
  <c r="X38" i="20"/>
  <c r="Y37" i="20"/>
  <c r="X37" i="20"/>
  <c r="Y36" i="20"/>
  <c r="X36" i="20"/>
  <c r="Y35" i="20"/>
  <c r="X35" i="20"/>
  <c r="Y34" i="20"/>
  <c r="X34" i="20"/>
  <c r="Y33" i="20"/>
  <c r="X33" i="20"/>
  <c r="Y32" i="20"/>
  <c r="X32" i="20"/>
  <c r="Y31" i="20"/>
  <c r="X31" i="20"/>
  <c r="Y30" i="20"/>
  <c r="X30" i="20"/>
  <c r="Y29" i="20"/>
  <c r="X29" i="20"/>
  <c r="Y28" i="20"/>
  <c r="X28" i="20"/>
  <c r="Y27" i="20"/>
  <c r="X27" i="20"/>
  <c r="Y26" i="20"/>
  <c r="X26" i="20"/>
  <c r="Y25" i="20"/>
  <c r="X25" i="20"/>
  <c r="Y24" i="20"/>
  <c r="X24" i="20"/>
  <c r="Y23" i="20"/>
  <c r="X23" i="20"/>
  <c r="Y22" i="20"/>
  <c r="X22" i="20"/>
  <c r="Y21" i="20"/>
  <c r="X21" i="20"/>
  <c r="Y20" i="20"/>
  <c r="X20" i="20"/>
  <c r="Y19" i="20"/>
  <c r="X19" i="20"/>
  <c r="Y18" i="20"/>
  <c r="Y17" i="20"/>
  <c r="X17" i="20"/>
  <c r="Y16" i="20"/>
  <c r="X16" i="20"/>
  <c r="Y15" i="20"/>
  <c r="X15" i="20"/>
  <c r="Y14" i="20"/>
  <c r="X14" i="20"/>
  <c r="Y13" i="20"/>
  <c r="X13" i="20"/>
  <c r="Y12" i="20"/>
  <c r="X12" i="20"/>
  <c r="Y11" i="20"/>
  <c r="X11" i="20"/>
  <c r="Y10" i="20"/>
  <c r="X10" i="20"/>
  <c r="Y9" i="20"/>
  <c r="X9" i="20"/>
  <c r="Y8" i="20"/>
  <c r="X8" i="20"/>
  <c r="Y7" i="20"/>
  <c r="X7" i="20"/>
  <c r="Y6" i="20"/>
  <c r="X6" i="20"/>
  <c r="Y5" i="20"/>
  <c r="Y54" i="19"/>
  <c r="X54" i="19"/>
  <c r="Y53" i="19"/>
  <c r="X53" i="19"/>
  <c r="Y52" i="19"/>
  <c r="X52" i="19"/>
  <c r="Y51" i="19"/>
  <c r="X51" i="19"/>
  <c r="Y50" i="19"/>
  <c r="X50" i="19"/>
  <c r="Y49" i="19"/>
  <c r="X49" i="19"/>
  <c r="X48" i="19"/>
  <c r="Y47" i="19"/>
  <c r="X47" i="19"/>
  <c r="Y46" i="19"/>
  <c r="X46" i="19"/>
  <c r="Y45" i="19"/>
  <c r="X45" i="19"/>
  <c r="Y44" i="19"/>
  <c r="X44" i="19"/>
  <c r="Y43" i="19"/>
  <c r="X43" i="19"/>
  <c r="Y42" i="19"/>
  <c r="X42" i="19"/>
  <c r="Y41" i="19"/>
  <c r="X41" i="19"/>
  <c r="Y40" i="19"/>
  <c r="X40" i="19"/>
  <c r="Y39" i="19"/>
  <c r="X39" i="19"/>
  <c r="Y38" i="19"/>
  <c r="X38" i="19"/>
  <c r="Y37" i="19"/>
  <c r="X37" i="19"/>
  <c r="Y36" i="19"/>
  <c r="X36" i="19"/>
  <c r="Y35" i="19"/>
  <c r="X35" i="19"/>
  <c r="Y34" i="19"/>
  <c r="X34" i="19"/>
  <c r="Y33" i="19"/>
  <c r="X33" i="19"/>
  <c r="Y32" i="19"/>
  <c r="X32" i="19"/>
  <c r="Y31" i="19"/>
  <c r="X31" i="19"/>
  <c r="Y30" i="19"/>
  <c r="X30" i="19"/>
  <c r="Y29" i="19"/>
  <c r="X29" i="19"/>
  <c r="Y28" i="19"/>
  <c r="X28" i="19"/>
  <c r="Y27" i="19"/>
  <c r="X27" i="19"/>
  <c r="Y26" i="19"/>
  <c r="X26" i="19"/>
  <c r="Y25" i="19"/>
  <c r="X25" i="19"/>
  <c r="Y24" i="19"/>
  <c r="X24" i="19"/>
  <c r="Y23" i="19"/>
  <c r="X23" i="19"/>
  <c r="Y22" i="19"/>
  <c r="X22" i="19"/>
  <c r="Y21" i="19"/>
  <c r="X21" i="19"/>
  <c r="Y20" i="19"/>
  <c r="X20" i="19"/>
  <c r="Y19" i="19"/>
  <c r="X19" i="19"/>
  <c r="Y18" i="19"/>
  <c r="X18" i="19"/>
  <c r="Y17" i="19"/>
  <c r="X17" i="19"/>
  <c r="Y16" i="19"/>
  <c r="X16" i="19"/>
  <c r="Y15" i="19"/>
  <c r="X15" i="19"/>
  <c r="Y14" i="19"/>
  <c r="X14" i="19"/>
  <c r="Y13" i="19"/>
  <c r="Y12" i="19"/>
  <c r="X12" i="19"/>
  <c r="Y11" i="19"/>
  <c r="X11" i="19"/>
  <c r="Y10" i="19"/>
  <c r="X10" i="19"/>
  <c r="X9" i="19"/>
  <c r="Y8" i="19"/>
  <c r="X8" i="19"/>
  <c r="Y7" i="19"/>
  <c r="X7" i="19"/>
  <c r="X6" i="19"/>
  <c r="Y54" i="17"/>
  <c r="X54" i="17"/>
  <c r="Y53" i="17"/>
  <c r="X53" i="17"/>
  <c r="Y52" i="17"/>
  <c r="X52" i="17"/>
  <c r="Y51" i="17"/>
  <c r="X51" i="17"/>
  <c r="Y50" i="17"/>
  <c r="X50" i="17"/>
  <c r="Y49" i="17"/>
  <c r="X49" i="17"/>
  <c r="Y48" i="17"/>
  <c r="X48" i="17"/>
  <c r="Y47" i="17"/>
  <c r="X47" i="17"/>
  <c r="Y46" i="17"/>
  <c r="X46" i="17"/>
  <c r="Y45" i="17"/>
  <c r="X45" i="17"/>
  <c r="Y44" i="17"/>
  <c r="X44" i="17"/>
  <c r="Y43" i="17"/>
  <c r="Y42" i="17"/>
  <c r="X42" i="17"/>
  <c r="Y41" i="17"/>
  <c r="X41" i="17"/>
  <c r="Y40" i="17"/>
  <c r="X40" i="17"/>
  <c r="Y39" i="17"/>
  <c r="X39" i="17"/>
  <c r="Y38" i="17"/>
  <c r="X38" i="17"/>
  <c r="Y37" i="17"/>
  <c r="X37" i="17"/>
  <c r="Y36" i="17"/>
  <c r="X36" i="17"/>
  <c r="Y35" i="17"/>
  <c r="X35" i="17"/>
  <c r="Y34" i="17"/>
  <c r="X34" i="17"/>
  <c r="Y33" i="17"/>
  <c r="X33" i="17"/>
  <c r="Y32" i="17"/>
  <c r="X32" i="17"/>
  <c r="Y31" i="17"/>
  <c r="X31" i="17"/>
  <c r="Y30" i="17"/>
  <c r="X30" i="17"/>
  <c r="Y29" i="17"/>
  <c r="X29" i="17"/>
  <c r="Y28" i="17"/>
  <c r="X28" i="17"/>
  <c r="Y27" i="17"/>
  <c r="X27" i="17"/>
  <c r="Y26" i="17"/>
  <c r="X26" i="17"/>
  <c r="Y25" i="17"/>
  <c r="X25" i="17"/>
  <c r="Y24" i="17"/>
  <c r="X24" i="17"/>
  <c r="Y23" i="17"/>
  <c r="Y22" i="17"/>
  <c r="X22" i="17"/>
  <c r="Y21" i="17"/>
  <c r="X21" i="17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Y13" i="17"/>
  <c r="Y12" i="17"/>
  <c r="X12" i="17"/>
  <c r="Y11" i="17"/>
  <c r="X11" i="17"/>
  <c r="Y10" i="17"/>
  <c r="X10" i="17"/>
  <c r="Y9" i="17"/>
  <c r="X9" i="17"/>
  <c r="Y8" i="17"/>
  <c r="X8" i="17"/>
  <c r="Y7" i="17"/>
  <c r="X7" i="17"/>
  <c r="Y6" i="17"/>
  <c r="X6" i="17"/>
  <c r="Y5" i="17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B34" i="13"/>
  <c r="S3" i="13" l="1"/>
  <c r="S5" i="13"/>
  <c r="S7" i="13"/>
  <c r="S2" i="13"/>
  <c r="S4" i="13"/>
  <c r="S6" i="13"/>
  <c r="S8" i="13"/>
  <c r="C3" i="13"/>
  <c r="C5" i="13"/>
  <c r="C7" i="13"/>
  <c r="C2" i="13"/>
  <c r="C4" i="13"/>
  <c r="C6" i="13"/>
  <c r="C8" i="13"/>
  <c r="O5" i="12"/>
  <c r="O6" i="12"/>
  <c r="O7" i="12"/>
  <c r="O8" i="12"/>
  <c r="O3" i="12"/>
  <c r="O2" i="12"/>
  <c r="O4" i="12"/>
  <c r="T2" i="9"/>
  <c r="T3" i="9"/>
  <c r="T4" i="9"/>
  <c r="T5" i="9"/>
  <c r="T8" i="9"/>
  <c r="T7" i="9"/>
  <c r="T6" i="9"/>
  <c r="L4" i="9"/>
  <c r="L6" i="9"/>
  <c r="L5" i="9"/>
  <c r="L8" i="9"/>
  <c r="L3" i="9"/>
  <c r="L7" i="9"/>
  <c r="L2" i="9"/>
  <c r="D6" i="9"/>
  <c r="D7" i="9"/>
  <c r="D8" i="9"/>
  <c r="D5" i="9"/>
  <c r="D4" i="9"/>
  <c r="D3" i="9"/>
  <c r="D2" i="9"/>
  <c r="R4" i="13"/>
  <c r="R3" i="13"/>
  <c r="R2" i="13"/>
  <c r="R5" i="13"/>
  <c r="R6" i="13"/>
  <c r="R7" i="13"/>
  <c r="R8" i="13"/>
  <c r="N8" i="12"/>
  <c r="N6" i="12"/>
  <c r="N4" i="12"/>
  <c r="N2" i="12"/>
  <c r="N7" i="12"/>
  <c r="N5" i="12"/>
  <c r="N3" i="12"/>
  <c r="S2" i="9"/>
  <c r="S3" i="9"/>
  <c r="S6" i="9"/>
  <c r="S5" i="9"/>
  <c r="S4" i="9"/>
  <c r="S8" i="9"/>
  <c r="S7" i="9"/>
  <c r="C5" i="9"/>
  <c r="C6" i="9"/>
  <c r="C7" i="9"/>
  <c r="C4" i="9"/>
  <c r="C8" i="9"/>
  <c r="C3" i="9"/>
  <c r="C2" i="9"/>
  <c r="Q3" i="13"/>
  <c r="Q2" i="13"/>
  <c r="Q4" i="13"/>
  <c r="Q6" i="13"/>
  <c r="Q7" i="13"/>
  <c r="Q8" i="13"/>
  <c r="Q5" i="13"/>
  <c r="M4" i="12"/>
  <c r="M5" i="12"/>
  <c r="M6" i="12"/>
  <c r="M8" i="12"/>
  <c r="M3" i="12"/>
  <c r="M7" i="12"/>
  <c r="M2" i="12"/>
  <c r="P2" i="13"/>
  <c r="P8" i="13"/>
  <c r="P4" i="13"/>
  <c r="P5" i="13"/>
  <c r="P7" i="13"/>
  <c r="P3" i="13"/>
  <c r="P6" i="13"/>
  <c r="H4" i="13"/>
  <c r="H3" i="13"/>
  <c r="H2" i="13"/>
  <c r="H7" i="13"/>
  <c r="H8" i="13"/>
  <c r="H5" i="13"/>
  <c r="H6" i="13"/>
  <c r="T2" i="12"/>
  <c r="T3" i="12"/>
  <c r="T7" i="12"/>
  <c r="T6" i="12"/>
  <c r="T5" i="12"/>
  <c r="T4" i="12"/>
  <c r="T8" i="12"/>
  <c r="L3" i="12"/>
  <c r="L4" i="12"/>
  <c r="L5" i="12"/>
  <c r="L8" i="12"/>
  <c r="L7" i="12"/>
  <c r="L2" i="12"/>
  <c r="L6" i="12"/>
  <c r="D5" i="12"/>
  <c r="D7" i="12"/>
  <c r="D6" i="12"/>
  <c r="D4" i="12"/>
  <c r="D8" i="12"/>
  <c r="D3" i="12"/>
  <c r="D2" i="12"/>
  <c r="Q8" i="9"/>
  <c r="Q2" i="9"/>
  <c r="Q7" i="9"/>
  <c r="Q6" i="9"/>
  <c r="Q5" i="9"/>
  <c r="Q4" i="9"/>
  <c r="Q3" i="9"/>
  <c r="I2" i="9"/>
  <c r="I4" i="9"/>
  <c r="I3" i="9"/>
  <c r="I8" i="9"/>
  <c r="I7" i="9"/>
  <c r="I6" i="9"/>
  <c r="I5" i="9"/>
  <c r="U2" i="12"/>
  <c r="U4" i="12"/>
  <c r="U3" i="12"/>
  <c r="U6" i="12"/>
  <c r="U5" i="12"/>
  <c r="U8" i="12"/>
  <c r="U7" i="12"/>
  <c r="G2" i="13"/>
  <c r="G4" i="13"/>
  <c r="G6" i="13"/>
  <c r="G8" i="13"/>
  <c r="G3" i="13"/>
  <c r="G5" i="13"/>
  <c r="G7" i="13"/>
  <c r="K2" i="12"/>
  <c r="K3" i="12"/>
  <c r="K4" i="12"/>
  <c r="K8" i="12"/>
  <c r="K7" i="12"/>
  <c r="K6" i="12"/>
  <c r="K5" i="12"/>
  <c r="H3" i="9"/>
  <c r="H2" i="9"/>
  <c r="H8" i="9"/>
  <c r="H7" i="9"/>
  <c r="H6" i="9"/>
  <c r="H5" i="9"/>
  <c r="H4" i="9"/>
  <c r="N8" i="13"/>
  <c r="N7" i="13"/>
  <c r="N5" i="13"/>
  <c r="N6" i="13"/>
  <c r="N2" i="13"/>
  <c r="N3" i="13"/>
  <c r="N4" i="13"/>
  <c r="R7" i="12"/>
  <c r="R5" i="12"/>
  <c r="R3" i="12"/>
  <c r="R8" i="12"/>
  <c r="R6" i="12"/>
  <c r="R4" i="12"/>
  <c r="R2" i="12"/>
  <c r="J7" i="12"/>
  <c r="J5" i="12"/>
  <c r="J3" i="12"/>
  <c r="J8" i="12"/>
  <c r="J6" i="12"/>
  <c r="J4" i="12"/>
  <c r="J2" i="12"/>
  <c r="O6" i="9"/>
  <c r="O8" i="9"/>
  <c r="O7" i="9"/>
  <c r="O5" i="9"/>
  <c r="O4" i="9"/>
  <c r="O3" i="9"/>
  <c r="O2" i="9"/>
  <c r="G8" i="9"/>
  <c r="G2" i="9"/>
  <c r="G4" i="9"/>
  <c r="G3" i="9"/>
  <c r="G7" i="9"/>
  <c r="G6" i="9"/>
  <c r="G5" i="9"/>
  <c r="K3" i="13"/>
  <c r="K5" i="13"/>
  <c r="K7" i="13"/>
  <c r="K2" i="13"/>
  <c r="K4" i="13"/>
  <c r="K6" i="13"/>
  <c r="K8" i="13"/>
  <c r="E6" i="12"/>
  <c r="E8" i="12"/>
  <c r="E7" i="12"/>
  <c r="E5" i="12"/>
  <c r="E4" i="12"/>
  <c r="E3" i="12"/>
  <c r="E2" i="12"/>
  <c r="J8" i="9"/>
  <c r="J6" i="9"/>
  <c r="J4" i="9"/>
  <c r="J2" i="9"/>
  <c r="J7" i="9"/>
  <c r="J5" i="9"/>
  <c r="J3" i="9"/>
  <c r="C4" i="12"/>
  <c r="C6" i="12"/>
  <c r="C5" i="12"/>
  <c r="C8" i="12"/>
  <c r="C3" i="12"/>
  <c r="C2" i="12"/>
  <c r="C7" i="12"/>
  <c r="V7" i="13"/>
  <c r="V5" i="13"/>
  <c r="V6" i="13"/>
  <c r="V2" i="13"/>
  <c r="V3" i="13"/>
  <c r="V8" i="13"/>
  <c r="V4" i="13"/>
  <c r="U6" i="13"/>
  <c r="U5" i="13"/>
  <c r="U4" i="13"/>
  <c r="U3" i="13"/>
  <c r="U8" i="13"/>
  <c r="U7" i="13"/>
  <c r="U2" i="13"/>
  <c r="M8" i="13"/>
  <c r="M7" i="13"/>
  <c r="M6" i="13"/>
  <c r="M2" i="13"/>
  <c r="M3" i="13"/>
  <c r="M4" i="13"/>
  <c r="M5" i="13"/>
  <c r="E2" i="13"/>
  <c r="E8" i="13"/>
  <c r="E4" i="13"/>
  <c r="E5" i="13"/>
  <c r="E6" i="13"/>
  <c r="E7" i="13"/>
  <c r="E3" i="13"/>
  <c r="Q7" i="12"/>
  <c r="Q8" i="12"/>
  <c r="Q6" i="12"/>
  <c r="Q5" i="12"/>
  <c r="Q4" i="12"/>
  <c r="Q3" i="12"/>
  <c r="Q2" i="12"/>
  <c r="I2" i="12"/>
  <c r="I3" i="12"/>
  <c r="I4" i="12"/>
  <c r="I8" i="12"/>
  <c r="I7" i="12"/>
  <c r="I6" i="12"/>
  <c r="I5" i="12"/>
  <c r="V7" i="9"/>
  <c r="V5" i="9"/>
  <c r="V3" i="9"/>
  <c r="V8" i="9"/>
  <c r="V6" i="9"/>
  <c r="V4" i="9"/>
  <c r="V2" i="9"/>
  <c r="N7" i="9"/>
  <c r="N5" i="9"/>
  <c r="N3" i="9"/>
  <c r="N8" i="9"/>
  <c r="N6" i="9"/>
  <c r="N4" i="9"/>
  <c r="N2" i="9"/>
  <c r="F7" i="9"/>
  <c r="F5" i="9"/>
  <c r="F3" i="9"/>
  <c r="F8" i="9"/>
  <c r="F6" i="9"/>
  <c r="F4" i="9"/>
  <c r="F2" i="9"/>
  <c r="G7" i="12"/>
  <c r="G8" i="12"/>
  <c r="G6" i="12"/>
  <c r="G5" i="12"/>
  <c r="G4" i="12"/>
  <c r="G3" i="12"/>
  <c r="G2" i="12"/>
  <c r="J6" i="13"/>
  <c r="J5" i="13"/>
  <c r="J4" i="13"/>
  <c r="J2" i="13"/>
  <c r="J3" i="13"/>
  <c r="J8" i="13"/>
  <c r="J7" i="13"/>
  <c r="V8" i="12"/>
  <c r="V6" i="12"/>
  <c r="V4" i="12"/>
  <c r="V2" i="12"/>
  <c r="V7" i="12"/>
  <c r="V5" i="12"/>
  <c r="V3" i="12"/>
  <c r="F8" i="12"/>
  <c r="F6" i="12"/>
  <c r="F4" i="12"/>
  <c r="F2" i="12"/>
  <c r="F7" i="12"/>
  <c r="F5" i="12"/>
  <c r="F3" i="12"/>
  <c r="K3" i="9"/>
  <c r="K5" i="9"/>
  <c r="K4" i="9"/>
  <c r="K8" i="9"/>
  <c r="K7" i="9"/>
  <c r="K2" i="9"/>
  <c r="K6" i="9"/>
  <c r="I5" i="13"/>
  <c r="I4" i="13"/>
  <c r="I3" i="13"/>
  <c r="I6" i="13"/>
  <c r="I2" i="13"/>
  <c r="I7" i="13"/>
  <c r="I8" i="13"/>
  <c r="R8" i="9"/>
  <c r="R6" i="9"/>
  <c r="R4" i="9"/>
  <c r="R2" i="9"/>
  <c r="R7" i="9"/>
  <c r="R5" i="9"/>
  <c r="R3" i="9"/>
  <c r="O2" i="13"/>
  <c r="O4" i="13"/>
  <c r="O6" i="13"/>
  <c r="O8" i="13"/>
  <c r="O3" i="13"/>
  <c r="O5" i="13"/>
  <c r="O7" i="13"/>
  <c r="S8" i="12"/>
  <c r="S2" i="12"/>
  <c r="S7" i="12"/>
  <c r="S6" i="12"/>
  <c r="S5" i="12"/>
  <c r="S4" i="12"/>
  <c r="S3" i="12"/>
  <c r="P7" i="9"/>
  <c r="P8" i="9"/>
  <c r="P6" i="9"/>
  <c r="P5" i="9"/>
  <c r="P4" i="9"/>
  <c r="P3" i="9"/>
  <c r="P2" i="9"/>
  <c r="F3" i="13"/>
  <c r="F2" i="13"/>
  <c r="F8" i="13"/>
  <c r="F4" i="13"/>
  <c r="F5" i="13"/>
  <c r="F6" i="13"/>
  <c r="F7" i="13"/>
  <c r="T5" i="13"/>
  <c r="T4" i="13"/>
  <c r="T3" i="13"/>
  <c r="T6" i="13"/>
  <c r="T2" i="13"/>
  <c r="T7" i="13"/>
  <c r="T8" i="13"/>
  <c r="L7" i="13"/>
  <c r="L6" i="13"/>
  <c r="L5" i="13"/>
  <c r="L2" i="13"/>
  <c r="L3" i="13"/>
  <c r="L8" i="13"/>
  <c r="L4" i="13"/>
  <c r="D8" i="13"/>
  <c r="D7" i="13"/>
  <c r="D2" i="13"/>
  <c r="D3" i="13"/>
  <c r="D5" i="13"/>
  <c r="D6" i="13"/>
  <c r="D4" i="13"/>
  <c r="P6" i="12"/>
  <c r="P7" i="12"/>
  <c r="P8" i="12"/>
  <c r="P2" i="12"/>
  <c r="P5" i="12"/>
  <c r="P4" i="12"/>
  <c r="P3" i="12"/>
  <c r="H8" i="12"/>
  <c r="H2" i="12"/>
  <c r="H5" i="12"/>
  <c r="H4" i="12"/>
  <c r="H3" i="12"/>
  <c r="H7" i="12"/>
  <c r="H6" i="12"/>
  <c r="U3" i="9"/>
  <c r="U4" i="9"/>
  <c r="U5" i="9"/>
  <c r="U8" i="9"/>
  <c r="U7" i="9"/>
  <c r="U2" i="9"/>
  <c r="U6" i="9"/>
  <c r="M5" i="9"/>
  <c r="M7" i="9"/>
  <c r="M6" i="9"/>
  <c r="M2" i="9"/>
  <c r="M4" i="9"/>
  <c r="M3" i="9"/>
  <c r="M8" i="9"/>
  <c r="E7" i="9"/>
  <c r="E8" i="9"/>
  <c r="E5" i="9"/>
  <c r="E4" i="9"/>
  <c r="E3" i="9"/>
  <c r="E2" i="9"/>
  <c r="E6" i="9"/>
  <c r="Z7" i="20"/>
  <c r="Z6" i="20"/>
  <c r="Z12" i="20"/>
  <c r="Z8" i="17"/>
  <c r="Z35" i="17"/>
  <c r="Z10" i="17"/>
  <c r="Z21" i="17"/>
  <c r="Z12" i="17"/>
  <c r="Z7" i="17"/>
  <c r="Z11" i="17"/>
  <c r="Z6" i="17"/>
  <c r="Z9" i="17"/>
  <c r="Z13" i="17"/>
  <c r="Z5" i="17"/>
  <c r="Z14" i="17"/>
  <c r="Z15" i="17"/>
  <c r="Z16" i="17"/>
  <c r="Z17" i="17"/>
  <c r="Z18" i="17"/>
  <c r="Z19" i="17"/>
  <c r="Z20" i="17"/>
  <c r="Z22" i="17"/>
  <c r="Z23" i="17"/>
  <c r="Z24" i="17"/>
  <c r="Z25" i="17"/>
  <c r="Z26" i="17"/>
  <c r="Z27" i="17"/>
  <c r="Z28" i="17"/>
  <c r="Z29" i="17"/>
  <c r="Z5" i="20"/>
  <c r="Z8" i="20"/>
  <c r="Z9" i="20"/>
  <c r="Z10" i="20"/>
  <c r="Z11" i="20"/>
  <c r="Z13" i="20"/>
  <c r="Z14" i="20"/>
  <c r="Z15" i="20"/>
  <c r="Z16" i="20"/>
  <c r="Z17" i="20"/>
  <c r="Z18" i="20"/>
  <c r="Z19" i="20"/>
  <c r="Z20" i="20"/>
  <c r="Z21" i="20"/>
  <c r="Z8" i="19"/>
  <c r="Z9" i="19"/>
  <c r="Z5" i="19"/>
  <c r="Z6" i="19"/>
  <c r="Z7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20"/>
  <c r="Z23" i="20"/>
  <c r="Z24" i="20"/>
  <c r="Z25" i="20"/>
  <c r="Z26" i="20"/>
  <c r="Z27" i="20"/>
  <c r="Z28" i="20"/>
  <c r="Z38" i="20"/>
  <c r="Z29" i="20"/>
  <c r="Z30" i="20"/>
  <c r="Z31" i="20"/>
  <c r="Z32" i="20"/>
  <c r="Z33" i="20"/>
  <c r="Z34" i="20"/>
  <c r="Z35" i="20"/>
  <c r="Z36" i="20"/>
  <c r="Z37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30" i="17"/>
  <c r="Z31" i="17"/>
  <c r="Z32" i="17"/>
  <c r="Z33" i="17"/>
  <c r="Z34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W54" i="18"/>
  <c r="W53" i="18"/>
  <c r="W52" i="18"/>
  <c r="W51" i="18"/>
  <c r="W50" i="18"/>
  <c r="W49" i="18"/>
  <c r="W48" i="18"/>
  <c r="W47" i="18"/>
  <c r="W46" i="18"/>
  <c r="W45" i="18"/>
  <c r="W44" i="18"/>
  <c r="W43" i="18"/>
  <c r="W42" i="18"/>
  <c r="W41" i="18"/>
  <c r="W40" i="18"/>
  <c r="W39" i="18"/>
  <c r="W38" i="18"/>
  <c r="W37" i="18"/>
  <c r="W36" i="18"/>
  <c r="W35" i="18"/>
  <c r="W34" i="18"/>
  <c r="W33" i="18"/>
  <c r="W32" i="18"/>
  <c r="W31" i="18"/>
  <c r="W30" i="18"/>
  <c r="W29" i="18"/>
  <c r="W28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4" i="18"/>
  <c r="W13" i="18"/>
  <c r="W12" i="18"/>
  <c r="W10" i="18"/>
  <c r="W9" i="18"/>
  <c r="W8" i="18"/>
  <c r="W7" i="18"/>
  <c r="X54" i="18"/>
  <c r="X53" i="18"/>
  <c r="X52" i="18"/>
  <c r="X51" i="18"/>
  <c r="X50" i="18"/>
  <c r="X49" i="18"/>
  <c r="X48" i="18"/>
  <c r="X47" i="18"/>
  <c r="X46" i="18"/>
  <c r="X45" i="18"/>
  <c r="X44" i="18"/>
  <c r="X43" i="18"/>
  <c r="X42" i="18"/>
  <c r="X41" i="18"/>
  <c r="X40" i="18"/>
  <c r="X39" i="18"/>
  <c r="X38" i="18"/>
  <c r="X37" i="18"/>
  <c r="X36" i="18"/>
  <c r="X35" i="18"/>
  <c r="X34" i="18"/>
  <c r="X33" i="18"/>
  <c r="X32" i="18"/>
  <c r="X31" i="18"/>
  <c r="X30" i="18"/>
  <c r="X29" i="18"/>
  <c r="X28" i="18"/>
  <c r="X27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0" i="18"/>
  <c r="X9" i="18"/>
  <c r="X7" i="18"/>
  <c r="X6" i="18"/>
  <c r="X5" i="18"/>
  <c r="Y8" i="18" s="1"/>
  <c r="Y9" i="18" l="1"/>
  <c r="Y6" i="18"/>
  <c r="Y10" i="18"/>
  <c r="Y12" i="18"/>
  <c r="Y14" i="18"/>
  <c r="Y16" i="18"/>
  <c r="Y18" i="18"/>
  <c r="Y20" i="18"/>
  <c r="Y22" i="18"/>
  <c r="Y24" i="18"/>
  <c r="Y26" i="18"/>
  <c r="Y28" i="18"/>
  <c r="Y30" i="18"/>
  <c r="Y32" i="18"/>
  <c r="Y34" i="18"/>
  <c r="Y36" i="18"/>
  <c r="Y38" i="18"/>
  <c r="Y40" i="18"/>
  <c r="Y42" i="18"/>
  <c r="Y44" i="18"/>
  <c r="Y46" i="18"/>
  <c r="Y48" i="18"/>
  <c r="Y50" i="18"/>
  <c r="Y52" i="18"/>
  <c r="Y54" i="18"/>
  <c r="Y5" i="18"/>
  <c r="Y7" i="18"/>
  <c r="Y11" i="18"/>
  <c r="Y13" i="18"/>
  <c r="Y15" i="18"/>
  <c r="Y17" i="18"/>
  <c r="Y19" i="18"/>
  <c r="Y21" i="18"/>
  <c r="Y23" i="18"/>
  <c r="Y25" i="18"/>
  <c r="Y27" i="18"/>
  <c r="Y29" i="18"/>
  <c r="Y31" i="18"/>
  <c r="Y33" i="18"/>
  <c r="Y35" i="18"/>
  <c r="Y37" i="18"/>
  <c r="Y39" i="18"/>
  <c r="Y41" i="18"/>
  <c r="Y43" i="18"/>
  <c r="Y45" i="18"/>
  <c r="Y47" i="18"/>
  <c r="Y49" i="18"/>
  <c r="Y51" i="18"/>
  <c r="Y53" i="18"/>
  <c r="C33" i="9"/>
  <c r="C33" i="12"/>
  <c r="D33" i="13"/>
  <c r="C21" i="9" l="1"/>
  <c r="C1" i="9"/>
  <c r="C21" i="12"/>
  <c r="C1" i="12"/>
  <c r="D33" i="9"/>
  <c r="D1" i="13"/>
  <c r="D21" i="13" s="1"/>
  <c r="D33" i="25"/>
  <c r="D33" i="12"/>
  <c r="E33" i="13"/>
  <c r="K368" i="16"/>
  <c r="J368" i="16"/>
  <c r="D368" i="16"/>
  <c r="E368" i="16"/>
  <c r="F368" i="16"/>
  <c r="G368" i="16"/>
  <c r="C368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371" i="16"/>
  <c r="A372" i="16" s="1"/>
  <c r="A373" i="16" s="1"/>
  <c r="A374" i="16" l="1"/>
  <c r="A375" i="16" s="1"/>
  <c r="A376" i="16" s="1"/>
  <c r="A377" i="16" s="1"/>
  <c r="A378" i="16" s="1"/>
  <c r="K373" i="16"/>
  <c r="K369" i="16"/>
  <c r="B9" i="14" s="1"/>
  <c r="C369" i="16"/>
  <c r="J369" i="16"/>
  <c r="B8" i="14" s="1"/>
  <c r="C16" i="25" s="1"/>
  <c r="D21" i="9"/>
  <c r="D1" i="9"/>
  <c r="E33" i="12"/>
  <c r="D21" i="12"/>
  <c r="D1" i="12"/>
  <c r="D1" i="25"/>
  <c r="D21" i="25"/>
  <c r="E1" i="13"/>
  <c r="E21" i="13" s="1"/>
  <c r="E33" i="25"/>
  <c r="E33" i="9"/>
  <c r="F33" i="13"/>
  <c r="G369" i="16"/>
  <c r="D369" i="16"/>
  <c r="B5" i="14" s="1"/>
  <c r="C16" i="12" s="1"/>
  <c r="G378" i="16"/>
  <c r="D378" i="16"/>
  <c r="K5" i="14" s="1"/>
  <c r="L16" i="12" s="1"/>
  <c r="C377" i="16"/>
  <c r="J3" i="14" s="1"/>
  <c r="F376" i="16"/>
  <c r="E375" i="16"/>
  <c r="H4" i="14" s="1"/>
  <c r="I16" i="13" s="1"/>
  <c r="G374" i="16"/>
  <c r="D374" i="16"/>
  <c r="G5" i="14" s="1"/>
  <c r="H16" i="12" s="1"/>
  <c r="C373" i="16"/>
  <c r="F3" i="14" s="1"/>
  <c r="F372" i="16"/>
  <c r="E371" i="16"/>
  <c r="D4" i="14" s="1"/>
  <c r="E16" i="13" s="1"/>
  <c r="G370" i="16"/>
  <c r="D370" i="16"/>
  <c r="C5" i="14" s="1"/>
  <c r="D16" i="12" s="1"/>
  <c r="J371" i="16"/>
  <c r="D8" i="14" s="1"/>
  <c r="E16" i="25" s="1"/>
  <c r="J375" i="16"/>
  <c r="H8" i="14" s="1"/>
  <c r="I16" i="25" s="1"/>
  <c r="K371" i="16"/>
  <c r="D9" i="14" s="1"/>
  <c r="K375" i="16"/>
  <c r="H9" i="14" s="1"/>
  <c r="C378" i="16"/>
  <c r="K3" i="14" s="1"/>
  <c r="F377" i="16"/>
  <c r="E376" i="16"/>
  <c r="I4" i="14" s="1"/>
  <c r="J16" i="13" s="1"/>
  <c r="G375" i="16"/>
  <c r="D375" i="16"/>
  <c r="H5" i="14" s="1"/>
  <c r="I16" i="12" s="1"/>
  <c r="C374" i="16"/>
  <c r="G3" i="14" s="1"/>
  <c r="F373" i="16"/>
  <c r="E372" i="16"/>
  <c r="E4" i="14" s="1"/>
  <c r="F16" i="13" s="1"/>
  <c r="G371" i="16"/>
  <c r="D371" i="16"/>
  <c r="D5" i="14" s="1"/>
  <c r="E16" i="12" s="1"/>
  <c r="C370" i="16"/>
  <c r="C3" i="14" s="1"/>
  <c r="J372" i="16"/>
  <c r="E8" i="14" s="1"/>
  <c r="F16" i="25" s="1"/>
  <c r="J376" i="16"/>
  <c r="I8" i="14" s="1"/>
  <c r="J16" i="25" s="1"/>
  <c r="K372" i="16"/>
  <c r="E9" i="14" s="1"/>
  <c r="K376" i="16"/>
  <c r="I9" i="14" s="1"/>
  <c r="B3" i="14"/>
  <c r="F369" i="16"/>
  <c r="F378" i="16"/>
  <c r="E377" i="16"/>
  <c r="J4" i="14" s="1"/>
  <c r="K16" i="13" s="1"/>
  <c r="G376" i="16"/>
  <c r="D376" i="16"/>
  <c r="I5" i="14" s="1"/>
  <c r="J16" i="12" s="1"/>
  <c r="C375" i="16"/>
  <c r="H3" i="14" s="1"/>
  <c r="F374" i="16"/>
  <c r="E373" i="16"/>
  <c r="F4" i="14" s="1"/>
  <c r="G16" i="13" s="1"/>
  <c r="G372" i="16"/>
  <c r="D372" i="16"/>
  <c r="E5" i="14" s="1"/>
  <c r="F16" i="12" s="1"/>
  <c r="C371" i="16"/>
  <c r="D3" i="14" s="1"/>
  <c r="F370" i="16"/>
  <c r="J373" i="16"/>
  <c r="F8" i="14" s="1"/>
  <c r="G16" i="25" s="1"/>
  <c r="J377" i="16"/>
  <c r="J8" i="14" s="1"/>
  <c r="K16" i="25" s="1"/>
  <c r="F9" i="14"/>
  <c r="K377" i="16"/>
  <c r="J9" i="14" s="1"/>
  <c r="E369" i="16"/>
  <c r="B4" i="14" s="1"/>
  <c r="C16" i="13" s="1"/>
  <c r="E378" i="16"/>
  <c r="K4" i="14" s="1"/>
  <c r="L16" i="13" s="1"/>
  <c r="G377" i="16"/>
  <c r="D377" i="16"/>
  <c r="J5" i="14" s="1"/>
  <c r="K16" i="12" s="1"/>
  <c r="C376" i="16"/>
  <c r="I3" i="14" s="1"/>
  <c r="F375" i="16"/>
  <c r="E374" i="16"/>
  <c r="G4" i="14" s="1"/>
  <c r="H16" i="13" s="1"/>
  <c r="G373" i="16"/>
  <c r="D373" i="16"/>
  <c r="F5" i="14" s="1"/>
  <c r="G16" i="12" s="1"/>
  <c r="C372" i="16"/>
  <c r="E3" i="14" s="1"/>
  <c r="F371" i="16"/>
  <c r="E370" i="16"/>
  <c r="C4" i="14" s="1"/>
  <c r="D16" i="13" s="1"/>
  <c r="J370" i="16"/>
  <c r="C8" i="14" s="1"/>
  <c r="D16" i="25" s="1"/>
  <c r="J374" i="16"/>
  <c r="G8" i="14" s="1"/>
  <c r="H16" i="25" s="1"/>
  <c r="K370" i="16"/>
  <c r="C9" i="14" s="1"/>
  <c r="K374" i="16"/>
  <c r="G9" i="14" s="1"/>
  <c r="K378" i="16"/>
  <c r="K9" i="14" s="1"/>
  <c r="C28" i="25" l="1"/>
  <c r="C22" i="25"/>
  <c r="J22" i="25"/>
  <c r="J28" i="25"/>
  <c r="I28" i="25"/>
  <c r="I22" i="25"/>
  <c r="I19" i="25" s="1"/>
  <c r="E22" i="25"/>
  <c r="E28" i="25"/>
  <c r="D22" i="25"/>
  <c r="D19" i="25" s="1"/>
  <c r="D28" i="25"/>
  <c r="C24" i="13"/>
  <c r="C25" i="13"/>
  <c r="C27" i="13"/>
  <c r="C26" i="13"/>
  <c r="C22" i="13"/>
  <c r="C19" i="13" s="1"/>
  <c r="C23" i="13"/>
  <c r="C28" i="13"/>
  <c r="G22" i="25"/>
  <c r="G28" i="25"/>
  <c r="H28" i="25"/>
  <c r="H22" i="25"/>
  <c r="F28" i="25"/>
  <c r="F22" i="25"/>
  <c r="F19" i="25" s="1"/>
  <c r="K22" i="25"/>
  <c r="K19" i="25" s="1"/>
  <c r="K28" i="25"/>
  <c r="A379" i="16"/>
  <c r="J378" i="16"/>
  <c r="K8" i="14" s="1"/>
  <c r="L16" i="25" s="1"/>
  <c r="G28" i="12"/>
  <c r="G22" i="12"/>
  <c r="F28" i="12"/>
  <c r="F22" i="12"/>
  <c r="F19" i="12" s="1"/>
  <c r="I22" i="12"/>
  <c r="I28" i="12"/>
  <c r="D22" i="12"/>
  <c r="D19" i="12" s="1"/>
  <c r="D28" i="12"/>
  <c r="C22" i="12"/>
  <c r="C19" i="12" s="1"/>
  <c r="C28" i="12"/>
  <c r="K28" i="12"/>
  <c r="K22" i="12"/>
  <c r="K19" i="12" s="1"/>
  <c r="J28" i="12"/>
  <c r="J22" i="12"/>
  <c r="H22" i="12"/>
  <c r="H19" i="12" s="1"/>
  <c r="H28" i="12"/>
  <c r="L22" i="12"/>
  <c r="L19" i="12" s="1"/>
  <c r="L28" i="12"/>
  <c r="E28" i="12"/>
  <c r="E22" i="12"/>
  <c r="E19" i="12" s="1"/>
  <c r="K22" i="13"/>
  <c r="K28" i="13"/>
  <c r="H22" i="13"/>
  <c r="H28" i="13"/>
  <c r="G22" i="13"/>
  <c r="G28" i="13"/>
  <c r="J25" i="13"/>
  <c r="J22" i="13"/>
  <c r="J28" i="13"/>
  <c r="E25" i="13"/>
  <c r="E22" i="13"/>
  <c r="E28" i="13"/>
  <c r="I22" i="13"/>
  <c r="I28" i="13"/>
  <c r="L22" i="13"/>
  <c r="L28" i="13"/>
  <c r="D28" i="13"/>
  <c r="D22" i="13"/>
  <c r="F28" i="13"/>
  <c r="F22" i="13"/>
  <c r="F33" i="12"/>
  <c r="E1" i="12"/>
  <c r="E21" i="12"/>
  <c r="E21" i="9"/>
  <c r="E1" i="9"/>
  <c r="E1" i="25"/>
  <c r="E21" i="25"/>
  <c r="F1" i="13"/>
  <c r="F21" i="13" s="1"/>
  <c r="F33" i="25"/>
  <c r="G16" i="9"/>
  <c r="J16" i="9"/>
  <c r="L16" i="9"/>
  <c r="C16" i="9"/>
  <c r="F16" i="9"/>
  <c r="H16" i="9"/>
  <c r="I16" i="9"/>
  <c r="D16" i="9"/>
  <c r="K16" i="9"/>
  <c r="E16" i="9"/>
  <c r="G33" i="13"/>
  <c r="F33" i="9"/>
  <c r="E19" i="25" l="1"/>
  <c r="E19" i="13"/>
  <c r="H19" i="13"/>
  <c r="H19" i="25"/>
  <c r="J19" i="25"/>
  <c r="I19" i="13"/>
  <c r="A380" i="16"/>
  <c r="G379" i="16"/>
  <c r="F379" i="16"/>
  <c r="D379" i="16"/>
  <c r="L5" i="14" s="1"/>
  <c r="M16" i="12" s="1"/>
  <c r="C379" i="16"/>
  <c r="L3" i="14" s="1"/>
  <c r="K379" i="16"/>
  <c r="L9" i="14" s="1"/>
  <c r="M16" i="9" s="1"/>
  <c r="M22" i="9" s="1"/>
  <c r="J379" i="16"/>
  <c r="L8" i="14" s="1"/>
  <c r="M16" i="25" s="1"/>
  <c r="E379" i="16"/>
  <c r="L4" i="14" s="1"/>
  <c r="M16" i="13" s="1"/>
  <c r="G19" i="25"/>
  <c r="C19" i="25"/>
  <c r="L22" i="25"/>
  <c r="L19" i="25" s="1"/>
  <c r="L28" i="25"/>
  <c r="D19" i="13"/>
  <c r="J19" i="12"/>
  <c r="G19" i="12"/>
  <c r="I19" i="12"/>
  <c r="F19" i="13"/>
  <c r="J19" i="13"/>
  <c r="L19" i="13"/>
  <c r="G19" i="13"/>
  <c r="K19" i="13"/>
  <c r="E28" i="9"/>
  <c r="E22" i="9"/>
  <c r="E19" i="9" s="1"/>
  <c r="H28" i="9"/>
  <c r="H22" i="9"/>
  <c r="C22" i="9"/>
  <c r="C28" i="9"/>
  <c r="J28" i="9"/>
  <c r="J22" i="9"/>
  <c r="I22" i="9"/>
  <c r="I28" i="9"/>
  <c r="G22" i="9"/>
  <c r="G28" i="9"/>
  <c r="D22" i="9"/>
  <c r="D28" i="9"/>
  <c r="F22" i="9"/>
  <c r="F28" i="9"/>
  <c r="L22" i="9"/>
  <c r="L28" i="9"/>
  <c r="K22" i="9"/>
  <c r="K28" i="9"/>
  <c r="F21" i="9"/>
  <c r="F1" i="9"/>
  <c r="F1" i="25"/>
  <c r="F21" i="25"/>
  <c r="G33" i="12"/>
  <c r="F21" i="12"/>
  <c r="F1" i="12"/>
  <c r="G1" i="13"/>
  <c r="G21" i="13" s="1"/>
  <c r="G33" i="25"/>
  <c r="K23" i="25"/>
  <c r="K25" i="25"/>
  <c r="K24" i="25"/>
  <c r="K26" i="25"/>
  <c r="K27" i="25"/>
  <c r="I25" i="25"/>
  <c r="I23" i="25"/>
  <c r="I24" i="25"/>
  <c r="I26" i="25"/>
  <c r="I27" i="25"/>
  <c r="M25" i="25"/>
  <c r="M23" i="25"/>
  <c r="M24" i="25"/>
  <c r="M26" i="25"/>
  <c r="M27" i="25"/>
  <c r="G23" i="25"/>
  <c r="G25" i="25"/>
  <c r="G24" i="25"/>
  <c r="G27" i="25"/>
  <c r="G26" i="25"/>
  <c r="E25" i="25"/>
  <c r="E23" i="25"/>
  <c r="E24" i="25"/>
  <c r="E27" i="25"/>
  <c r="E26" i="25"/>
  <c r="D23" i="25"/>
  <c r="D25" i="25"/>
  <c r="D24" i="25"/>
  <c r="D27" i="25"/>
  <c r="D26" i="25"/>
  <c r="H23" i="25"/>
  <c r="H25" i="25"/>
  <c r="H24" i="25"/>
  <c r="H26" i="25"/>
  <c r="H27" i="25"/>
  <c r="F25" i="25"/>
  <c r="F23" i="25"/>
  <c r="F24" i="25"/>
  <c r="F26" i="25"/>
  <c r="F27" i="25"/>
  <c r="C23" i="25"/>
  <c r="C25" i="25"/>
  <c r="C24" i="25"/>
  <c r="C26" i="25"/>
  <c r="C27" i="25"/>
  <c r="L23" i="25"/>
  <c r="L25" i="25"/>
  <c r="L24" i="25"/>
  <c r="L27" i="25"/>
  <c r="L26" i="25"/>
  <c r="J25" i="25"/>
  <c r="J23" i="25"/>
  <c r="J24" i="25"/>
  <c r="J26" i="25"/>
  <c r="J27" i="25"/>
  <c r="C23" i="9"/>
  <c r="H33" i="13"/>
  <c r="G33" i="9"/>
  <c r="K25" i="12"/>
  <c r="J25" i="12"/>
  <c r="I25" i="12"/>
  <c r="K25" i="13"/>
  <c r="H25" i="13"/>
  <c r="F25" i="13"/>
  <c r="J25" i="9"/>
  <c r="I25" i="9"/>
  <c r="H25" i="9"/>
  <c r="F25" i="9"/>
  <c r="E25" i="9"/>
  <c r="K25" i="9"/>
  <c r="G25" i="9"/>
  <c r="M25" i="12"/>
  <c r="H25" i="12"/>
  <c r="I25" i="13"/>
  <c r="B16" i="9"/>
  <c r="B16" i="12"/>
  <c r="B16" i="13"/>
  <c r="L25" i="12"/>
  <c r="F25" i="12"/>
  <c r="C25" i="12"/>
  <c r="L23" i="12"/>
  <c r="L25" i="13"/>
  <c r="M22" i="13" l="1"/>
  <c r="M19" i="13" s="1"/>
  <c r="M28" i="13"/>
  <c r="J19" i="9"/>
  <c r="M28" i="25"/>
  <c r="M22" i="25"/>
  <c r="A381" i="16"/>
  <c r="J380" i="16"/>
  <c r="M8" i="14" s="1"/>
  <c r="N16" i="25" s="1"/>
  <c r="G380" i="16"/>
  <c r="F380" i="16"/>
  <c r="C380" i="16"/>
  <c r="M3" i="14" s="1"/>
  <c r="K380" i="16"/>
  <c r="M9" i="14" s="1"/>
  <c r="N16" i="9" s="1"/>
  <c r="N24" i="9" s="1"/>
  <c r="D380" i="16"/>
  <c r="M5" i="14" s="1"/>
  <c r="N16" i="12" s="1"/>
  <c r="E380" i="16"/>
  <c r="M4" i="14" s="1"/>
  <c r="N16" i="13" s="1"/>
  <c r="M25" i="9"/>
  <c r="M25" i="13"/>
  <c r="M28" i="9"/>
  <c r="M19" i="9" s="1"/>
  <c r="M22" i="12"/>
  <c r="M28" i="12"/>
  <c r="H19" i="9"/>
  <c r="K19" i="9"/>
  <c r="F19" i="9"/>
  <c r="G19" i="9"/>
  <c r="C19" i="9"/>
  <c r="L19" i="9"/>
  <c r="D19" i="9"/>
  <c r="I19" i="9"/>
  <c r="G21" i="9"/>
  <c r="G1" i="9"/>
  <c r="G1" i="25"/>
  <c r="G21" i="25"/>
  <c r="H33" i="12"/>
  <c r="G21" i="12"/>
  <c r="G1" i="12"/>
  <c r="H1" i="13"/>
  <c r="H21" i="13" s="1"/>
  <c r="H33" i="25"/>
  <c r="E23" i="12"/>
  <c r="I33" i="13"/>
  <c r="H33" i="9"/>
  <c r="F23" i="12"/>
  <c r="N23" i="12"/>
  <c r="K23" i="13"/>
  <c r="G23" i="13"/>
  <c r="I23" i="9"/>
  <c r="J23" i="9"/>
  <c r="E23" i="9"/>
  <c r="D23" i="9"/>
  <c r="I26" i="13"/>
  <c r="E25" i="12"/>
  <c r="N25" i="12"/>
  <c r="M26" i="13"/>
  <c r="M24" i="13"/>
  <c r="E23" i="13"/>
  <c r="J23" i="13"/>
  <c r="L23" i="13"/>
  <c r="H23" i="12"/>
  <c r="J23" i="12"/>
  <c r="H23" i="9"/>
  <c r="D25" i="12"/>
  <c r="D25" i="13"/>
  <c r="D25" i="9"/>
  <c r="C24" i="9"/>
  <c r="K24" i="9"/>
  <c r="G26" i="9"/>
  <c r="G24" i="9"/>
  <c r="F23" i="9"/>
  <c r="E24" i="9"/>
  <c r="I24" i="9"/>
  <c r="M24" i="12"/>
  <c r="I24" i="12"/>
  <c r="E24" i="12"/>
  <c r="C24" i="12"/>
  <c r="K24" i="12"/>
  <c r="G26" i="12"/>
  <c r="G24" i="12"/>
  <c r="C23" i="12"/>
  <c r="G23" i="12"/>
  <c r="K23" i="12"/>
  <c r="G26" i="13"/>
  <c r="G24" i="13"/>
  <c r="K24" i="13"/>
  <c r="F23" i="13"/>
  <c r="H23" i="13"/>
  <c r="D23" i="12"/>
  <c r="D23" i="13"/>
  <c r="I24" i="13"/>
  <c r="M24" i="9"/>
  <c r="L25" i="9"/>
  <c r="G23" i="9"/>
  <c r="K23" i="9"/>
  <c r="C25" i="9"/>
  <c r="I23" i="13"/>
  <c r="M23" i="12"/>
  <c r="L23" i="9"/>
  <c r="M23" i="13"/>
  <c r="G25" i="13"/>
  <c r="G25" i="12"/>
  <c r="I23" i="12"/>
  <c r="M23" i="9"/>
  <c r="F24" i="13"/>
  <c r="E26" i="12"/>
  <c r="F24" i="12"/>
  <c r="J24" i="12"/>
  <c r="M26" i="12"/>
  <c r="N24" i="12"/>
  <c r="C26" i="9"/>
  <c r="D24" i="9"/>
  <c r="H24" i="9"/>
  <c r="L24" i="9"/>
  <c r="D24" i="13"/>
  <c r="H24" i="13"/>
  <c r="L24" i="13"/>
  <c r="D24" i="12"/>
  <c r="H24" i="12"/>
  <c r="K26" i="12"/>
  <c r="L24" i="12"/>
  <c r="E26" i="9"/>
  <c r="F24" i="9"/>
  <c r="I26" i="9"/>
  <c r="J24" i="9"/>
  <c r="M26" i="9"/>
  <c r="N22" i="13" l="1"/>
  <c r="N28" i="13"/>
  <c r="N25" i="13"/>
  <c r="N22" i="12"/>
  <c r="N19" i="12" s="1"/>
  <c r="N28" i="12"/>
  <c r="M19" i="25"/>
  <c r="N22" i="25"/>
  <c r="N28" i="25"/>
  <c r="N26" i="25"/>
  <c r="N23" i="25"/>
  <c r="N24" i="25"/>
  <c r="N27" i="25"/>
  <c r="N25" i="25"/>
  <c r="A382" i="16"/>
  <c r="K381" i="16"/>
  <c r="N9" i="14" s="1"/>
  <c r="O16" i="9" s="1"/>
  <c r="J381" i="16"/>
  <c r="N8" i="14" s="1"/>
  <c r="O16" i="25" s="1"/>
  <c r="D381" i="16"/>
  <c r="N5" i="14" s="1"/>
  <c r="O16" i="12" s="1"/>
  <c r="F381" i="16"/>
  <c r="E381" i="16"/>
  <c r="N4" i="14" s="1"/>
  <c r="O16" i="13" s="1"/>
  <c r="O27" i="13" s="1"/>
  <c r="G381" i="16"/>
  <c r="C381" i="16"/>
  <c r="N3" i="14" s="1"/>
  <c r="M19" i="12"/>
  <c r="N25" i="9"/>
  <c r="N22" i="9"/>
  <c r="N19" i="9" s="1"/>
  <c r="N28" i="9"/>
  <c r="N24" i="13"/>
  <c r="N23" i="9"/>
  <c r="N23" i="13"/>
  <c r="H21" i="9"/>
  <c r="H1" i="9"/>
  <c r="H1" i="25"/>
  <c r="H21" i="25"/>
  <c r="I33" i="12"/>
  <c r="H21" i="12"/>
  <c r="H1" i="12"/>
  <c r="I1" i="13"/>
  <c r="I21" i="13" s="1"/>
  <c r="I33" i="25"/>
  <c r="K26" i="13"/>
  <c r="F26" i="13"/>
  <c r="J24" i="13"/>
  <c r="H26" i="13"/>
  <c r="O26" i="12"/>
  <c r="C27" i="9"/>
  <c r="I26" i="12"/>
  <c r="J33" i="13"/>
  <c r="I33" i="9"/>
  <c r="N26" i="13"/>
  <c r="E24" i="13"/>
  <c r="E26" i="13"/>
  <c r="I27" i="12"/>
  <c r="C26" i="12"/>
  <c r="J26" i="13"/>
  <c r="D26" i="13"/>
  <c r="L26" i="13"/>
  <c r="G27" i="13"/>
  <c r="K26" i="9"/>
  <c r="K27" i="9"/>
  <c r="G27" i="9"/>
  <c r="M27" i="9"/>
  <c r="I27" i="9"/>
  <c r="E27" i="9"/>
  <c r="N26" i="9"/>
  <c r="L26" i="9"/>
  <c r="J26" i="9"/>
  <c r="H26" i="9"/>
  <c r="F26" i="9"/>
  <c r="D26" i="9"/>
  <c r="M27" i="12"/>
  <c r="F26" i="12"/>
  <c r="N26" i="12"/>
  <c r="J26" i="12"/>
  <c r="H26" i="12"/>
  <c r="E27" i="12"/>
  <c r="M27" i="13"/>
  <c r="I27" i="13"/>
  <c r="E27" i="13"/>
  <c r="L26" i="12"/>
  <c r="D26" i="12"/>
  <c r="O27" i="12"/>
  <c r="K27" i="12"/>
  <c r="G27" i="12"/>
  <c r="D27" i="13"/>
  <c r="N27" i="13"/>
  <c r="N27" i="9"/>
  <c r="H27" i="13"/>
  <c r="L27" i="9"/>
  <c r="D27" i="9"/>
  <c r="J27" i="13"/>
  <c r="O22" i="9" l="1"/>
  <c r="O25" i="9"/>
  <c r="O28" i="9"/>
  <c r="O24" i="9"/>
  <c r="O23" i="9"/>
  <c r="O26" i="9"/>
  <c r="O27" i="9"/>
  <c r="N19" i="25"/>
  <c r="A383" i="16"/>
  <c r="E382" i="16"/>
  <c r="O4" i="14" s="1"/>
  <c r="P16" i="13" s="1"/>
  <c r="D382" i="16"/>
  <c r="O5" i="14" s="1"/>
  <c r="P16" i="12" s="1"/>
  <c r="F382" i="16"/>
  <c r="K382" i="16"/>
  <c r="O9" i="14" s="1"/>
  <c r="P16" i="9" s="1"/>
  <c r="G382" i="16"/>
  <c r="C382" i="16"/>
  <c r="O3" i="14" s="1"/>
  <c r="J382" i="16"/>
  <c r="O8" i="14" s="1"/>
  <c r="P16" i="25" s="1"/>
  <c r="O22" i="13"/>
  <c r="O28" i="13"/>
  <c r="O25" i="13"/>
  <c r="O26" i="13"/>
  <c r="O24" i="13"/>
  <c r="O23" i="13"/>
  <c r="O22" i="25"/>
  <c r="O28" i="25"/>
  <c r="O25" i="25"/>
  <c r="O23" i="25"/>
  <c r="O26" i="25"/>
  <c r="O27" i="25"/>
  <c r="O24" i="25"/>
  <c r="O22" i="12"/>
  <c r="O19" i="12" s="1"/>
  <c r="O28" i="12"/>
  <c r="O25" i="12"/>
  <c r="O24" i="12"/>
  <c r="O23" i="12"/>
  <c r="N19" i="13"/>
  <c r="I1" i="9"/>
  <c r="I21" i="9"/>
  <c r="I1" i="25"/>
  <c r="I21" i="25"/>
  <c r="J33" i="12"/>
  <c r="I1" i="12"/>
  <c r="I21" i="12"/>
  <c r="J1" i="13"/>
  <c r="J21" i="13" s="1"/>
  <c r="J33" i="25"/>
  <c r="P27" i="13"/>
  <c r="K27" i="13"/>
  <c r="F27" i="13"/>
  <c r="L27" i="12"/>
  <c r="J27" i="12"/>
  <c r="D27" i="12"/>
  <c r="H27" i="12"/>
  <c r="C27" i="12"/>
  <c r="K33" i="13"/>
  <c r="J33" i="9"/>
  <c r="L27" i="13"/>
  <c r="F27" i="12"/>
  <c r="N27" i="12"/>
  <c r="J27" i="9"/>
  <c r="F27" i="9"/>
  <c r="H27" i="9"/>
  <c r="P22" i="12" l="1"/>
  <c r="P28" i="12"/>
  <c r="P25" i="12"/>
  <c r="P24" i="12"/>
  <c r="P23" i="12"/>
  <c r="P27" i="12"/>
  <c r="P26" i="12"/>
  <c r="P28" i="13"/>
  <c r="P22" i="13"/>
  <c r="P25" i="13"/>
  <c r="P23" i="13"/>
  <c r="P24" i="13"/>
  <c r="P26" i="13"/>
  <c r="O19" i="25"/>
  <c r="A384" i="16"/>
  <c r="C383" i="16"/>
  <c r="P3" i="14" s="1"/>
  <c r="D383" i="16"/>
  <c r="P5" i="14" s="1"/>
  <c r="Q16" i="12" s="1"/>
  <c r="J383" i="16"/>
  <c r="P8" i="14" s="1"/>
  <c r="Q16" i="25" s="1"/>
  <c r="E383" i="16"/>
  <c r="P4" i="14" s="1"/>
  <c r="Q16" i="13" s="1"/>
  <c r="F383" i="16"/>
  <c r="K383" i="16"/>
  <c r="P9" i="14" s="1"/>
  <c r="Q16" i="9" s="1"/>
  <c r="G383" i="16"/>
  <c r="P28" i="25"/>
  <c r="P22" i="25"/>
  <c r="P19" i="25" s="1"/>
  <c r="P27" i="25"/>
  <c r="P23" i="25"/>
  <c r="P24" i="25"/>
  <c r="P26" i="25"/>
  <c r="P25" i="25"/>
  <c r="O19" i="9"/>
  <c r="O19" i="13"/>
  <c r="P22" i="9"/>
  <c r="P28" i="9"/>
  <c r="P25" i="9"/>
  <c r="P23" i="9"/>
  <c r="P24" i="9"/>
  <c r="P27" i="9"/>
  <c r="P26" i="9"/>
  <c r="J21" i="9"/>
  <c r="J1" i="9"/>
  <c r="J1" i="25"/>
  <c r="J21" i="25"/>
  <c r="K33" i="12"/>
  <c r="J21" i="12"/>
  <c r="J1" i="12"/>
  <c r="K1" i="13"/>
  <c r="K21" i="13" s="1"/>
  <c r="K33" i="25"/>
  <c r="L33" i="13"/>
  <c r="K33" i="9"/>
  <c r="P19" i="9" l="1"/>
  <c r="Q22" i="13"/>
  <c r="Q28" i="13"/>
  <c r="Q25" i="13"/>
  <c r="Q24" i="13"/>
  <c r="Q26" i="13"/>
  <c r="Q23" i="13"/>
  <c r="Q27" i="13"/>
  <c r="Q28" i="12"/>
  <c r="Q22" i="12"/>
  <c r="Q19" i="12" s="1"/>
  <c r="Q25" i="12"/>
  <c r="Q24" i="12"/>
  <c r="Q23" i="12"/>
  <c r="Q26" i="12"/>
  <c r="Q27" i="12"/>
  <c r="P19" i="13"/>
  <c r="P19" i="12"/>
  <c r="Q22" i="25"/>
  <c r="Q19" i="25" s="1"/>
  <c r="Q28" i="25"/>
  <c r="Q25" i="25"/>
  <c r="Q27" i="25"/>
  <c r="Q26" i="25"/>
  <c r="Q23" i="25"/>
  <c r="Q24" i="25"/>
  <c r="Q25" i="9"/>
  <c r="Q22" i="9"/>
  <c r="Q19" i="9" s="1"/>
  <c r="Q28" i="9"/>
  <c r="Q24" i="9"/>
  <c r="Q26" i="9"/>
  <c r="Q23" i="9"/>
  <c r="Q27" i="9"/>
  <c r="A385" i="16"/>
  <c r="F384" i="16"/>
  <c r="J384" i="16"/>
  <c r="Q8" i="14" s="1"/>
  <c r="R16" i="25" s="1"/>
  <c r="C384" i="16"/>
  <c r="Q3" i="14" s="1"/>
  <c r="D384" i="16"/>
  <c r="Q5" i="14" s="1"/>
  <c r="R16" i="12" s="1"/>
  <c r="K384" i="16"/>
  <c r="Q9" i="14" s="1"/>
  <c r="R16" i="9" s="1"/>
  <c r="G384" i="16"/>
  <c r="E384" i="16"/>
  <c r="Q4" i="14" s="1"/>
  <c r="R16" i="13" s="1"/>
  <c r="K1" i="25"/>
  <c r="K21" i="25"/>
  <c r="L33" i="12"/>
  <c r="K21" i="12"/>
  <c r="K1" i="12"/>
  <c r="K21" i="9"/>
  <c r="K1" i="9"/>
  <c r="L1" i="13"/>
  <c r="L21" i="13" s="1"/>
  <c r="L33" i="25"/>
  <c r="M33" i="13"/>
  <c r="L33" i="9"/>
  <c r="R28" i="12" l="1"/>
  <c r="R22" i="12"/>
  <c r="R19" i="12" s="1"/>
  <c r="R25" i="12"/>
  <c r="R24" i="12"/>
  <c r="R23" i="12"/>
  <c r="R26" i="12"/>
  <c r="R27" i="12"/>
  <c r="R22" i="9"/>
  <c r="R25" i="9"/>
  <c r="R28" i="9"/>
  <c r="R23" i="9"/>
  <c r="R24" i="9"/>
  <c r="R26" i="9"/>
  <c r="R27" i="9"/>
  <c r="R22" i="25"/>
  <c r="R28" i="25"/>
  <c r="R23" i="25"/>
  <c r="R24" i="25"/>
  <c r="R26" i="25"/>
  <c r="R27" i="25"/>
  <c r="R25" i="25"/>
  <c r="A386" i="16"/>
  <c r="K385" i="16"/>
  <c r="R9" i="14" s="1"/>
  <c r="S16" i="9" s="1"/>
  <c r="G385" i="16"/>
  <c r="F385" i="16"/>
  <c r="J385" i="16"/>
  <c r="R8" i="14" s="1"/>
  <c r="S16" i="25" s="1"/>
  <c r="E385" i="16"/>
  <c r="R4" i="14" s="1"/>
  <c r="S16" i="13" s="1"/>
  <c r="C385" i="16"/>
  <c r="R3" i="14" s="1"/>
  <c r="D385" i="16"/>
  <c r="R5" i="14" s="1"/>
  <c r="S16" i="12" s="1"/>
  <c r="R28" i="13"/>
  <c r="R22" i="13"/>
  <c r="R25" i="13"/>
  <c r="R23" i="13"/>
  <c r="R24" i="13"/>
  <c r="R26" i="13"/>
  <c r="R27" i="13"/>
  <c r="Q19" i="13"/>
  <c r="L21" i="9"/>
  <c r="L1" i="9"/>
  <c r="M33" i="12"/>
  <c r="L21" i="12"/>
  <c r="L1" i="12"/>
  <c r="L1" i="25"/>
  <c r="L21" i="25"/>
  <c r="M1" i="13"/>
  <c r="M21" i="13" s="1"/>
  <c r="M33" i="25"/>
  <c r="N33" i="13"/>
  <c r="M33" i="9"/>
  <c r="S22" i="12" l="1"/>
  <c r="S28" i="12"/>
  <c r="S25" i="12"/>
  <c r="S26" i="12"/>
  <c r="S23" i="12"/>
  <c r="S24" i="12"/>
  <c r="S27" i="12"/>
  <c r="S28" i="25"/>
  <c r="S22" i="25"/>
  <c r="S25" i="25"/>
  <c r="S23" i="25"/>
  <c r="S24" i="25"/>
  <c r="S26" i="25"/>
  <c r="S27" i="25"/>
  <c r="R19" i="9"/>
  <c r="A387" i="16"/>
  <c r="K386" i="16"/>
  <c r="S9" i="14" s="1"/>
  <c r="T16" i="9" s="1"/>
  <c r="C386" i="16"/>
  <c r="S3" i="14" s="1"/>
  <c r="G386" i="16"/>
  <c r="E386" i="16"/>
  <c r="S4" i="14" s="1"/>
  <c r="T16" i="13" s="1"/>
  <c r="F386" i="16"/>
  <c r="J386" i="16"/>
  <c r="S8" i="14" s="1"/>
  <c r="T16" i="25" s="1"/>
  <c r="D386" i="16"/>
  <c r="S5" i="14" s="1"/>
  <c r="T16" i="12" s="1"/>
  <c r="S28" i="13"/>
  <c r="S22" i="13"/>
  <c r="S19" i="13" s="1"/>
  <c r="S25" i="13"/>
  <c r="S23" i="13"/>
  <c r="S24" i="13"/>
  <c r="S26" i="13"/>
  <c r="S27" i="13"/>
  <c r="R19" i="13"/>
  <c r="S25" i="9"/>
  <c r="S28" i="9"/>
  <c r="S22" i="9"/>
  <c r="S19" i="9" s="1"/>
  <c r="S27" i="9"/>
  <c r="S26" i="9"/>
  <c r="S23" i="9"/>
  <c r="S24" i="9"/>
  <c r="R19" i="25"/>
  <c r="M1" i="25"/>
  <c r="M21" i="25"/>
  <c r="N33" i="12"/>
  <c r="M21" i="12"/>
  <c r="M1" i="12"/>
  <c r="M21" i="9"/>
  <c r="M1" i="9"/>
  <c r="N1" i="13"/>
  <c r="N21" i="13" s="1"/>
  <c r="N33" i="25"/>
  <c r="O33" i="13"/>
  <c r="N33" i="9"/>
  <c r="T28" i="13" l="1"/>
  <c r="T22" i="13"/>
  <c r="T25" i="13"/>
  <c r="T23" i="13"/>
  <c r="T26" i="13"/>
  <c r="T24" i="13"/>
  <c r="T27" i="13"/>
  <c r="T28" i="25"/>
  <c r="T22" i="25"/>
  <c r="T24" i="25"/>
  <c r="T23" i="25"/>
  <c r="T26" i="25"/>
  <c r="T27" i="25"/>
  <c r="T25" i="25"/>
  <c r="T28" i="9"/>
  <c r="T25" i="9"/>
  <c r="T22" i="9"/>
  <c r="T23" i="9"/>
  <c r="T24" i="9"/>
  <c r="T27" i="9"/>
  <c r="T26" i="9"/>
  <c r="S19" i="25"/>
  <c r="S19" i="12"/>
  <c r="T22" i="12"/>
  <c r="T19" i="12" s="1"/>
  <c r="T28" i="12"/>
  <c r="T25" i="12"/>
  <c r="T23" i="12"/>
  <c r="T24" i="12"/>
  <c r="T26" i="12"/>
  <c r="T27" i="12"/>
  <c r="A388" i="16"/>
  <c r="K387" i="16"/>
  <c r="T9" i="14" s="1"/>
  <c r="U16" i="9" s="1"/>
  <c r="F387" i="16"/>
  <c r="G387" i="16"/>
  <c r="C387" i="16"/>
  <c r="T3" i="14" s="1"/>
  <c r="E387" i="16"/>
  <c r="T4" i="14" s="1"/>
  <c r="U16" i="13" s="1"/>
  <c r="J387" i="16"/>
  <c r="T8" i="14" s="1"/>
  <c r="U16" i="25" s="1"/>
  <c r="D387" i="16"/>
  <c r="T5" i="14" s="1"/>
  <c r="U16" i="12" s="1"/>
  <c r="N21" i="9"/>
  <c r="N1" i="9"/>
  <c r="O33" i="12"/>
  <c r="N21" i="12"/>
  <c r="N1" i="12"/>
  <c r="N1" i="25"/>
  <c r="N21" i="25"/>
  <c r="O1" i="13"/>
  <c r="O21" i="13" s="1"/>
  <c r="O33" i="25"/>
  <c r="P33" i="13"/>
  <c r="O33" i="9"/>
  <c r="U22" i="13" l="1"/>
  <c r="U19" i="13" s="1"/>
  <c r="U28" i="13"/>
  <c r="U25" i="13"/>
  <c r="U24" i="13"/>
  <c r="U23" i="13"/>
  <c r="U26" i="13"/>
  <c r="U27" i="13"/>
  <c r="U28" i="25"/>
  <c r="U22" i="25"/>
  <c r="U27" i="25"/>
  <c r="U25" i="25"/>
  <c r="U23" i="25"/>
  <c r="U26" i="25"/>
  <c r="U24" i="25"/>
  <c r="T19" i="13"/>
  <c r="U28" i="12"/>
  <c r="U22" i="12"/>
  <c r="U25" i="12"/>
  <c r="U24" i="12"/>
  <c r="U23" i="12"/>
  <c r="U27" i="12"/>
  <c r="U26" i="12"/>
  <c r="U28" i="9"/>
  <c r="U25" i="9"/>
  <c r="U22" i="9"/>
  <c r="U23" i="9"/>
  <c r="U26" i="9"/>
  <c r="U24" i="9"/>
  <c r="U27" i="9"/>
  <c r="T19" i="9"/>
  <c r="T19" i="25"/>
  <c r="F388" i="16"/>
  <c r="J388" i="16"/>
  <c r="U8" i="14" s="1"/>
  <c r="V16" i="25" s="1"/>
  <c r="G388" i="16"/>
  <c r="K388" i="16"/>
  <c r="U9" i="14" s="1"/>
  <c r="V16" i="9" s="1"/>
  <c r="D388" i="16"/>
  <c r="U5" i="14" s="1"/>
  <c r="V16" i="12" s="1"/>
  <c r="C388" i="16"/>
  <c r="U3" i="14" s="1"/>
  <c r="E388" i="16"/>
  <c r="U4" i="14" s="1"/>
  <c r="V16" i="13" s="1"/>
  <c r="O21" i="9"/>
  <c r="O1" i="9"/>
  <c r="P33" i="12"/>
  <c r="O21" i="12"/>
  <c r="O1" i="12"/>
  <c r="O1" i="25"/>
  <c r="O21" i="25"/>
  <c r="P1" i="13"/>
  <c r="P21" i="13" s="1"/>
  <c r="P33" i="25"/>
  <c r="Q33" i="13"/>
  <c r="P33" i="9"/>
  <c r="V22" i="12" l="1"/>
  <c r="V28" i="12"/>
  <c r="V23" i="12"/>
  <c r="V24" i="12"/>
  <c r="V25" i="12"/>
  <c r="V26" i="12"/>
  <c r="V27" i="12"/>
  <c r="V28" i="9"/>
  <c r="V25" i="9"/>
  <c r="V22" i="9"/>
  <c r="V19" i="9" s="1"/>
  <c r="V23" i="9"/>
  <c r="V24" i="9"/>
  <c r="V26" i="9"/>
  <c r="V27" i="9"/>
  <c r="V28" i="13"/>
  <c r="V22" i="13"/>
  <c r="V19" i="13" s="1"/>
  <c r="V25" i="13"/>
  <c r="V23" i="13"/>
  <c r="V24" i="13"/>
  <c r="V26" i="13"/>
  <c r="V27" i="13"/>
  <c r="V22" i="25"/>
  <c r="V28" i="25"/>
  <c r="V27" i="25"/>
  <c r="V24" i="25"/>
  <c r="V23" i="25"/>
  <c r="V25" i="25"/>
  <c r="V26" i="25"/>
  <c r="U19" i="9"/>
  <c r="U19" i="12"/>
  <c r="U19" i="25"/>
  <c r="P21" i="9"/>
  <c r="P1" i="9"/>
  <c r="Q33" i="12"/>
  <c r="P21" i="12"/>
  <c r="P1" i="12"/>
  <c r="P1" i="25"/>
  <c r="P21" i="25"/>
  <c r="Q1" i="13"/>
  <c r="Q21" i="13" s="1"/>
  <c r="Q33" i="25"/>
  <c r="R33" i="13"/>
  <c r="Q33" i="9"/>
  <c r="V19" i="12" l="1"/>
  <c r="E18" i="13"/>
  <c r="C18" i="13"/>
  <c r="V19" i="25"/>
  <c r="E18" i="9"/>
  <c r="C18" i="9"/>
  <c r="Q21" i="9"/>
  <c r="Q1" i="9"/>
  <c r="R33" i="12"/>
  <c r="Q21" i="12"/>
  <c r="Q1" i="12"/>
  <c r="Q21" i="25"/>
  <c r="Q1" i="25"/>
  <c r="R1" i="13"/>
  <c r="R21" i="13" s="1"/>
  <c r="R33" i="25"/>
  <c r="S33" i="13"/>
  <c r="R33" i="9"/>
  <c r="E18" i="25" l="1"/>
  <c r="C18" i="25"/>
  <c r="E18" i="12"/>
  <c r="C18" i="12"/>
  <c r="S33" i="12"/>
  <c r="R21" i="12"/>
  <c r="R1" i="12"/>
  <c r="R21" i="9"/>
  <c r="R1" i="9"/>
  <c r="R1" i="25"/>
  <c r="R21" i="25"/>
  <c r="S1" i="13"/>
  <c r="S21" i="13" s="1"/>
  <c r="S33" i="25"/>
  <c r="T33" i="13"/>
  <c r="S33" i="9"/>
  <c r="S21" i="9" l="1"/>
  <c r="S1" i="9"/>
  <c r="S1" i="25"/>
  <c r="S21" i="25"/>
  <c r="T33" i="12"/>
  <c r="S21" i="12"/>
  <c r="S1" i="12"/>
  <c r="T1" i="13"/>
  <c r="T21" i="13" s="1"/>
  <c r="T33" i="25"/>
  <c r="U33" i="13"/>
  <c r="T33" i="9"/>
  <c r="T21" i="9" l="1"/>
  <c r="T1" i="9"/>
  <c r="T1" i="25"/>
  <c r="T21" i="25"/>
  <c r="U33" i="12"/>
  <c r="T21" i="12"/>
  <c r="T1" i="12"/>
  <c r="U1" i="13"/>
  <c r="U21" i="13" s="1"/>
  <c r="U33" i="25"/>
  <c r="V33" i="13"/>
  <c r="U33" i="9"/>
  <c r="U21" i="9" l="1"/>
  <c r="U1" i="9"/>
  <c r="U1" i="25"/>
  <c r="U21" i="25"/>
  <c r="V33" i="12"/>
  <c r="U1" i="12"/>
  <c r="U21" i="12"/>
  <c r="V1" i="13"/>
  <c r="V21" i="13" s="1"/>
  <c r="V33" i="9"/>
  <c r="V33" i="25"/>
  <c r="V1" i="25" l="1"/>
  <c r="V21" i="25"/>
  <c r="V21" i="9"/>
  <c r="V1" i="9"/>
  <c r="V21" i="12"/>
  <c r="V1" i="12"/>
</calcChain>
</file>

<file path=xl/sharedStrings.xml><?xml version="1.0" encoding="utf-8"?>
<sst xmlns="http://schemas.openxmlformats.org/spreadsheetml/2006/main" count="191" uniqueCount="53">
  <si>
    <t>Year</t>
  </si>
  <si>
    <t>Grand Total</t>
  </si>
  <si>
    <t>Iteration</t>
  </si>
  <si>
    <t>INDEX</t>
  </si>
  <si>
    <t>Average of Value</t>
  </si>
  <si>
    <t>mean</t>
  </si>
  <si>
    <t>MP_Shock_MidC</t>
  </si>
  <si>
    <t>MP_Shock_PV</t>
  </si>
  <si>
    <t>NG_Shock_East</t>
  </si>
  <si>
    <t>NG_Shock_West</t>
  </si>
  <si>
    <t>COB</t>
  </si>
  <si>
    <t>90th</t>
  </si>
  <si>
    <t>75th</t>
  </si>
  <si>
    <t>25th</t>
  </si>
  <si>
    <t>10th</t>
  </si>
  <si>
    <t>PRICES</t>
  </si>
  <si>
    <t>Mid Columbia</t>
  </si>
  <si>
    <t>Palo Verde</t>
  </si>
  <si>
    <t>NG East</t>
  </si>
  <si>
    <t>NG West</t>
  </si>
  <si>
    <t>PV</t>
  </si>
  <si>
    <t>MidC</t>
  </si>
  <si>
    <t>SP</t>
  </si>
  <si>
    <t>NP</t>
  </si>
  <si>
    <t xml:space="preserve">COB </t>
  </si>
  <si>
    <t>SP15</t>
  </si>
  <si>
    <t>NP15</t>
  </si>
  <si>
    <t>Flat</t>
  </si>
  <si>
    <t>Quote Date</t>
  </si>
  <si>
    <t/>
  </si>
  <si>
    <t>Start</t>
  </si>
  <si>
    <t>NG-East</t>
  </si>
  <si>
    <t>NG-West</t>
  </si>
  <si>
    <t>Column Labels</t>
  </si>
  <si>
    <t>Row Labels</t>
  </si>
  <si>
    <t>Expected Values</t>
  </si>
  <si>
    <t>PV Shocks</t>
  </si>
  <si>
    <t>MidC Shocks</t>
  </si>
  <si>
    <t>NG West Shocks</t>
  </si>
  <si>
    <t>NG East Shocks</t>
  </si>
  <si>
    <t>Sorted Realization Rank</t>
  </si>
  <si>
    <t>Source: Sept 30, 2014 OFPC</t>
  </si>
  <si>
    <t>[Sumas]</t>
  </si>
  <si>
    <t>[Kern Opal]</t>
  </si>
  <si>
    <t>Percentile</t>
  </si>
  <si>
    <t>Iteration #</t>
  </si>
  <si>
    <t># Iteration</t>
  </si>
  <si>
    <t>Iteration Rank based on Mean</t>
  </si>
  <si>
    <t>Iteration Rank based on Yr 2034</t>
  </si>
  <si>
    <t>99th</t>
  </si>
  <si>
    <t>1st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</si>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</sst>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mm/dd/yy"/>
    <numFmt numFmtId="168" formatCode="#,##0.0_);\(#,##0.0\);\-\ ;"/>
    <numFmt numFmtId="169" formatCode="#,##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.5"/>
      <color theme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u/>
      <sz val="8.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7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2" fillId="2" borderId="0"/>
    <xf numFmtId="43" fontId="2" fillId="0" borderId="0" applyFont="0" applyFill="0" applyBorder="0" applyAlignment="0" applyProtection="0"/>
    <xf numFmtId="0" fontId="2" fillId="2" borderId="0"/>
    <xf numFmtId="168" fontId="9" fillId="0" borderId="0" applyFont="0" applyFill="0" applyBorder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166" fontId="2" fillId="0" borderId="0" xfId="2" applyNumberFormat="1" applyFont="1" applyFill="1"/>
    <xf numFmtId="0" fontId="4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right"/>
    </xf>
    <xf numFmtId="44" fontId="2" fillId="0" borderId="0" xfId="1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0" fontId="10" fillId="0" borderId="0" xfId="0" applyFont="1" applyFill="1"/>
    <xf numFmtId="44" fontId="2" fillId="0" borderId="0" xfId="0" applyNumberFormat="1" applyFont="1" applyFill="1"/>
    <xf numFmtId="10" fontId="2" fillId="0" borderId="0" xfId="0" applyNumberFormat="1" applyFont="1" applyFill="1"/>
    <xf numFmtId="0" fontId="11" fillId="0" borderId="0" xfId="3" applyFont="1" applyFill="1" applyAlignment="1" applyProtection="1"/>
    <xf numFmtId="14" fontId="3" fillId="0" borderId="0" xfId="0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67" fontId="3" fillId="0" borderId="0" xfId="2" applyNumberFormat="1" applyFont="1" applyFill="1" applyAlignment="1">
      <alignment horizontal="center"/>
    </xf>
    <xf numFmtId="4" fontId="3" fillId="0" borderId="1" xfId="1" applyNumberFormat="1" applyFont="1" applyFill="1" applyBorder="1"/>
    <xf numFmtId="4" fontId="3" fillId="0" borderId="4" xfId="4" applyNumberFormat="1" applyFont="1" applyFill="1" applyBorder="1"/>
    <xf numFmtId="4" fontId="3" fillId="0" borderId="1" xfId="7" applyNumberFormat="1" applyFont="1" applyFill="1" applyBorder="1"/>
    <xf numFmtId="4" fontId="3" fillId="0" borderId="4" xfId="7" applyNumberFormat="1" applyFont="1" applyFill="1" applyBorder="1"/>
    <xf numFmtId="1" fontId="3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4" fillId="0" borderId="0" xfId="0" applyFont="1" applyFill="1"/>
    <xf numFmtId="0" fontId="14" fillId="0" borderId="3" xfId="0" applyFont="1" applyFill="1" applyBorder="1"/>
    <xf numFmtId="0" fontId="2" fillId="0" borderId="0" xfId="0" applyFont="1" applyFill="1" applyBorder="1"/>
    <xf numFmtId="14" fontId="14" fillId="0" borderId="3" xfId="0" applyNumberFormat="1" applyFont="1" applyFill="1" applyBorder="1"/>
    <xf numFmtId="0" fontId="14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2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12" applyFont="1" applyFill="1" applyAlignment="1">
      <alignment horizontal="center" wrapText="1"/>
    </xf>
    <xf numFmtId="0" fontId="2" fillId="0" borderId="0" xfId="12" applyFont="1" applyFill="1" applyAlignment="1"/>
    <xf numFmtId="0" fontId="2" fillId="0" borderId="0" xfId="12" applyFont="1" applyFill="1" applyAlignment="1">
      <alignment wrapText="1"/>
    </xf>
    <xf numFmtId="1" fontId="2" fillId="0" borderId="0" xfId="0" applyNumberFormat="1" applyFont="1" applyFill="1" applyAlignment="1">
      <alignment horizontal="center"/>
    </xf>
    <xf numFmtId="0" fontId="2" fillId="0" borderId="0" xfId="12" applyFont="1" applyFill="1" applyAlignment="1">
      <alignment horizontal="center" wrapText="1"/>
    </xf>
    <xf numFmtId="0" fontId="2" fillId="0" borderId="0" xfId="12" applyFont="1" applyFill="1"/>
    <xf numFmtId="0" fontId="2" fillId="0" borderId="0" xfId="12" applyFont="1" applyFill="1" applyAlignment="1">
      <alignment horizontal="center" wrapText="1"/>
    </xf>
    <xf numFmtId="0" fontId="2" fillId="0" borderId="0" xfId="12" applyFont="1" applyFill="1"/>
    <xf numFmtId="0" fontId="2" fillId="0" borderId="0" xfId="12" applyFont="1" applyFill="1" applyAlignment="1">
      <alignment horizontal="center" wrapText="1"/>
    </xf>
    <xf numFmtId="0" fontId="2" fillId="0" borderId="0" xfId="12" applyFont="1" applyFill="1"/>
    <xf numFmtId="1" fontId="4" fillId="0" borderId="0" xfId="0" applyNumberFormat="1" applyFont="1" applyFill="1"/>
    <xf numFmtId="0" fontId="16" fillId="0" borderId="0" xfId="0" applyFont="1" applyFill="1" applyAlignment="1">
      <alignment horizontal="right"/>
    </xf>
    <xf numFmtId="4" fontId="16" fillId="0" borderId="0" xfId="0" applyNumberFormat="1" applyFont="1" applyFill="1"/>
    <xf numFmtId="169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</cellXfs>
  <cellStyles count="16">
    <cellStyle name="Comma" xfId="4" builtinId="3"/>
    <cellStyle name="Comma 2" xfId="6"/>
    <cellStyle name="Comma 3" xfId="15"/>
    <cellStyle name="Currency" xfId="1" builtinId="4"/>
    <cellStyle name="Currency 2" xfId="13"/>
    <cellStyle name="Hyperlink" xfId="3" builtinId="8"/>
    <cellStyle name="Normal" xfId="0" builtinId="0"/>
    <cellStyle name="Normal 2" xfId="5"/>
    <cellStyle name="Normal 3" xfId="9"/>
    <cellStyle name="Normal 4" xfId="12"/>
    <cellStyle name="Normal 5" xfId="10"/>
    <cellStyle name="Normal_Electric &amp; Gas Prices" xfId="7"/>
    <cellStyle name="Number" xfId="8"/>
    <cellStyle name="Percent" xfId="2" builtinId="5"/>
    <cellStyle name="Percent 2" xfId="14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7.13 - P - Mid C'!$B$22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C'!$C$22:$V$22</c:f>
              <c:numCache>
                <c:formatCode>#,##0.00</c:formatCode>
                <c:ptCount val="20"/>
                <c:pt idx="0">
                  <c:v>35.095039683333326</c:v>
                </c:pt>
                <c:pt idx="1">
                  <c:v>37.22885579166666</c:v>
                </c:pt>
                <c:pt idx="2">
                  <c:v>38.687487274999995</c:v>
                </c:pt>
                <c:pt idx="3">
                  <c:v>42.134012499999997</c:v>
                </c:pt>
                <c:pt idx="4">
                  <c:v>45.068578616666663</c:v>
                </c:pt>
                <c:pt idx="5">
                  <c:v>48.036248749999999</c:v>
                </c:pt>
                <c:pt idx="6">
                  <c:v>49.800704999999994</c:v>
                </c:pt>
                <c:pt idx="7">
                  <c:v>52.63074666666666</c:v>
                </c:pt>
                <c:pt idx="8">
                  <c:v>54.599487250000003</c:v>
                </c:pt>
                <c:pt idx="9">
                  <c:v>57.896367508333334</c:v>
                </c:pt>
                <c:pt idx="10">
                  <c:v>58.521031450000017</c:v>
                </c:pt>
                <c:pt idx="11">
                  <c:v>63.094799625000007</c:v>
                </c:pt>
                <c:pt idx="12">
                  <c:v>63.626782874999982</c:v>
                </c:pt>
                <c:pt idx="13">
                  <c:v>66.368077150000005</c:v>
                </c:pt>
                <c:pt idx="14">
                  <c:v>68.120923949999991</c:v>
                </c:pt>
                <c:pt idx="15">
                  <c:v>70.46968583333333</c:v>
                </c:pt>
                <c:pt idx="16">
                  <c:v>71.701570083333323</c:v>
                </c:pt>
                <c:pt idx="17">
                  <c:v>72.790894316666666</c:v>
                </c:pt>
                <c:pt idx="18">
                  <c:v>74.189536600000011</c:v>
                </c:pt>
                <c:pt idx="19">
                  <c:v>77.944445375000001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7.13 - P - Mid C'!$B$23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C'!$C$23:$V$23</c:f>
              <c:numCache>
                <c:formatCode>#,##0.00</c:formatCode>
                <c:ptCount val="20"/>
                <c:pt idx="0">
                  <c:v>34.202171333333325</c:v>
                </c:pt>
                <c:pt idx="1">
                  <c:v>35.891849999999998</c:v>
                </c:pt>
                <c:pt idx="2">
                  <c:v>37.683069250000003</c:v>
                </c:pt>
                <c:pt idx="3">
                  <c:v>40.876779999999997</c:v>
                </c:pt>
                <c:pt idx="4">
                  <c:v>43.530790166666662</c:v>
                </c:pt>
                <c:pt idx="5">
                  <c:v>46.915187499999995</c:v>
                </c:pt>
                <c:pt idx="6">
                  <c:v>48.859347916666664</c:v>
                </c:pt>
                <c:pt idx="7">
                  <c:v>51.146314999999994</c:v>
                </c:pt>
                <c:pt idx="8">
                  <c:v>53.72549875</c:v>
                </c:pt>
                <c:pt idx="9">
                  <c:v>56.390079333333325</c:v>
                </c:pt>
                <c:pt idx="10">
                  <c:v>57.307448916666672</c:v>
                </c:pt>
                <c:pt idx="11">
                  <c:v>61.175936249999999</c:v>
                </c:pt>
                <c:pt idx="12">
                  <c:v>62.711468749999987</c:v>
                </c:pt>
                <c:pt idx="13">
                  <c:v>64.328484333333336</c:v>
                </c:pt>
                <c:pt idx="14">
                  <c:v>66.382694999999998</c:v>
                </c:pt>
                <c:pt idx="15">
                  <c:v>68.754943749999995</c:v>
                </c:pt>
                <c:pt idx="16">
                  <c:v>69.329470833333318</c:v>
                </c:pt>
                <c:pt idx="17">
                  <c:v>71.984568083333329</c:v>
                </c:pt>
                <c:pt idx="18">
                  <c:v>73.597582000000017</c:v>
                </c:pt>
                <c:pt idx="19">
                  <c:v>75.587073083333337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7.13 - P - Mid C'!$B$24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C'!$C$24:$V$24</c:f>
              <c:numCache>
                <c:formatCode>#,##0.00</c:formatCode>
                <c:ptCount val="20"/>
                <c:pt idx="0">
                  <c:v>33.11175708333333</c:v>
                </c:pt>
                <c:pt idx="1">
                  <c:v>35.350378124999992</c:v>
                </c:pt>
                <c:pt idx="2">
                  <c:v>37.066064374999996</c:v>
                </c:pt>
                <c:pt idx="3">
                  <c:v>40.2648875</c:v>
                </c:pt>
                <c:pt idx="4">
                  <c:v>42.674364166666663</c:v>
                </c:pt>
                <c:pt idx="5">
                  <c:v>45.410781249999985</c:v>
                </c:pt>
                <c:pt idx="6">
                  <c:v>48.255130208333327</c:v>
                </c:pt>
                <c:pt idx="7">
                  <c:v>50.093404166666659</c:v>
                </c:pt>
                <c:pt idx="8">
                  <c:v>52.868039583333342</c:v>
                </c:pt>
                <c:pt idx="9">
                  <c:v>55.508310208333334</c:v>
                </c:pt>
                <c:pt idx="10">
                  <c:v>56.512973125000009</c:v>
                </c:pt>
                <c:pt idx="11">
                  <c:v>59.975540625000008</c:v>
                </c:pt>
                <c:pt idx="12">
                  <c:v>61.633378124999979</c:v>
                </c:pt>
                <c:pt idx="13">
                  <c:v>63.403653750000004</c:v>
                </c:pt>
                <c:pt idx="14">
                  <c:v>65.679217499999993</c:v>
                </c:pt>
                <c:pt idx="15">
                  <c:v>66.980046874999985</c:v>
                </c:pt>
                <c:pt idx="16">
                  <c:v>68.503718749999976</c:v>
                </c:pt>
                <c:pt idx="17">
                  <c:v>71.000739999999993</c:v>
                </c:pt>
                <c:pt idx="18">
                  <c:v>72.080830000000006</c:v>
                </c:pt>
                <c:pt idx="19">
                  <c:v>73.780354166666669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7.13 - P - Mid C'!$B$25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C'!$C$25:$V$25</c:f>
              <c:numCache>
                <c:formatCode>#,##0.00</c:formatCode>
                <c:ptCount val="20"/>
                <c:pt idx="0">
                  <c:v>32.598333333333315</c:v>
                </c:pt>
                <c:pt idx="1">
                  <c:v>34.379166666666663</c:v>
                </c:pt>
                <c:pt idx="2">
                  <c:v>36.616035300000014</c:v>
                </c:pt>
                <c:pt idx="3">
                  <c:v>39.347639000000001</c:v>
                </c:pt>
                <c:pt idx="4">
                  <c:v>41.98082703333332</c:v>
                </c:pt>
                <c:pt idx="5">
                  <c:v>44.576782999999985</c:v>
                </c:pt>
                <c:pt idx="6">
                  <c:v>47.020833333333329</c:v>
                </c:pt>
                <c:pt idx="7">
                  <c:v>49.316666666666677</c:v>
                </c:pt>
                <c:pt idx="8">
                  <c:v>51.654166666666661</c:v>
                </c:pt>
                <c:pt idx="9">
                  <c:v>53.930833333333332</c:v>
                </c:pt>
                <c:pt idx="10">
                  <c:v>55.36084481666667</c:v>
                </c:pt>
                <c:pt idx="11">
                  <c:v>58.9851405</c:v>
                </c:pt>
                <c:pt idx="12">
                  <c:v>60.739929499999981</c:v>
                </c:pt>
                <c:pt idx="13">
                  <c:v>62.065442516666678</c:v>
                </c:pt>
                <c:pt idx="14">
                  <c:v>63.947383799999983</c:v>
                </c:pt>
                <c:pt idx="15">
                  <c:v>66.102844583333336</c:v>
                </c:pt>
                <c:pt idx="16">
                  <c:v>67.404288833333325</c:v>
                </c:pt>
                <c:pt idx="17">
                  <c:v>68.800542650000011</c:v>
                </c:pt>
                <c:pt idx="18">
                  <c:v>70.222808799999996</c:v>
                </c:pt>
                <c:pt idx="19">
                  <c:v>71.980833333333322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7.13 - P - Mid C'!$B$26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C'!$C$26:$V$26</c:f>
              <c:numCache>
                <c:formatCode>#,##0.00</c:formatCode>
                <c:ptCount val="20"/>
                <c:pt idx="0">
                  <c:v>31.946366666666663</c:v>
                </c:pt>
                <c:pt idx="1">
                  <c:v>33.502497916666663</c:v>
                </c:pt>
                <c:pt idx="2">
                  <c:v>36.187244374999999</c:v>
                </c:pt>
                <c:pt idx="3">
                  <c:v>38.326900000000002</c:v>
                </c:pt>
                <c:pt idx="4">
                  <c:v>41.236492083333324</c:v>
                </c:pt>
                <c:pt idx="5">
                  <c:v>43.672356249999993</c:v>
                </c:pt>
                <c:pt idx="6">
                  <c:v>45.810046874999998</c:v>
                </c:pt>
                <c:pt idx="7">
                  <c:v>48.465954166666663</c:v>
                </c:pt>
                <c:pt idx="8">
                  <c:v>50.375726041666667</c:v>
                </c:pt>
                <c:pt idx="9">
                  <c:v>52.582562499999995</c:v>
                </c:pt>
                <c:pt idx="10">
                  <c:v>54.464498958333344</c:v>
                </c:pt>
                <c:pt idx="11">
                  <c:v>57.586546875000003</c:v>
                </c:pt>
                <c:pt idx="12">
                  <c:v>59.659409374999989</c:v>
                </c:pt>
                <c:pt idx="13">
                  <c:v>60.905369791666665</c:v>
                </c:pt>
                <c:pt idx="14">
                  <c:v>62.56153312499999</c:v>
                </c:pt>
                <c:pt idx="15">
                  <c:v>65.129130208333322</c:v>
                </c:pt>
                <c:pt idx="16">
                  <c:v>66.211835416666645</c:v>
                </c:pt>
                <c:pt idx="17">
                  <c:v>66.821190625</c:v>
                </c:pt>
                <c:pt idx="18">
                  <c:v>68.622495000000015</c:v>
                </c:pt>
                <c:pt idx="19">
                  <c:v>69.605465833333341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7.13 - P - Mid C'!$B$27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C'!$C$27:$V$27</c:f>
              <c:numCache>
                <c:formatCode>#,##0.00</c:formatCode>
                <c:ptCount val="20"/>
                <c:pt idx="0">
                  <c:v>31.248762333333328</c:v>
                </c:pt>
                <c:pt idx="1">
                  <c:v>33.055568749999999</c:v>
                </c:pt>
                <c:pt idx="2">
                  <c:v>35.335887499999998</c:v>
                </c:pt>
                <c:pt idx="3">
                  <c:v>37.772064999999998</c:v>
                </c:pt>
                <c:pt idx="4">
                  <c:v>40.294003666666661</c:v>
                </c:pt>
                <c:pt idx="5">
                  <c:v>42.368537499999995</c:v>
                </c:pt>
                <c:pt idx="6">
                  <c:v>44.984831249999999</c:v>
                </c:pt>
                <c:pt idx="7">
                  <c:v>47.393316666666664</c:v>
                </c:pt>
                <c:pt idx="8">
                  <c:v>49.722300833333335</c:v>
                </c:pt>
                <c:pt idx="9">
                  <c:v>51.525518166666664</c:v>
                </c:pt>
                <c:pt idx="10">
                  <c:v>53.293546833333345</c:v>
                </c:pt>
                <c:pt idx="11">
                  <c:v>57.035013750000005</c:v>
                </c:pt>
                <c:pt idx="12">
                  <c:v>59.219062499999986</c:v>
                </c:pt>
                <c:pt idx="13">
                  <c:v>59.828469749999996</c:v>
                </c:pt>
                <c:pt idx="14">
                  <c:v>61.451957249999992</c:v>
                </c:pt>
                <c:pt idx="15">
                  <c:v>63.850014583333326</c:v>
                </c:pt>
                <c:pt idx="16">
                  <c:v>65.763569999999987</c:v>
                </c:pt>
                <c:pt idx="17">
                  <c:v>65.52432633333332</c:v>
                </c:pt>
                <c:pt idx="18">
                  <c:v>67.284804000000008</c:v>
                </c:pt>
                <c:pt idx="19">
                  <c:v>68.086670249999997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7.13 - P - Mid C'!$B$28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7.13 - P - Mid C'!$C$21:$V$21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7.13 - P - Mid C'!$C$28:$V$28</c:f>
              <c:numCache>
                <c:formatCode>#,##0.00</c:formatCode>
                <c:ptCount val="20"/>
                <c:pt idx="0">
                  <c:v>30.609183033333327</c:v>
                </c:pt>
                <c:pt idx="1">
                  <c:v>31.830295249999995</c:v>
                </c:pt>
                <c:pt idx="2">
                  <c:v>34.581933174999996</c:v>
                </c:pt>
                <c:pt idx="3">
                  <c:v>36.902430000000003</c:v>
                </c:pt>
                <c:pt idx="4">
                  <c:v>39.609282683333326</c:v>
                </c:pt>
                <c:pt idx="5">
                  <c:v>41.070959250000001</c:v>
                </c:pt>
                <c:pt idx="6">
                  <c:v>44.291744166666668</c:v>
                </c:pt>
                <c:pt idx="7">
                  <c:v>46.401065333333335</c:v>
                </c:pt>
                <c:pt idx="8">
                  <c:v>48.993460541666664</c:v>
                </c:pt>
                <c:pt idx="9">
                  <c:v>50.419936083333333</c:v>
                </c:pt>
                <c:pt idx="10">
                  <c:v>52.398308258333344</c:v>
                </c:pt>
                <c:pt idx="11">
                  <c:v>54.720344250000004</c:v>
                </c:pt>
                <c:pt idx="12">
                  <c:v>56.937154624999991</c:v>
                </c:pt>
                <c:pt idx="13">
                  <c:v>58.326395916666669</c:v>
                </c:pt>
                <c:pt idx="14">
                  <c:v>59.762971725</c:v>
                </c:pt>
                <c:pt idx="15">
                  <c:v>62.228479374999992</c:v>
                </c:pt>
                <c:pt idx="16">
                  <c:v>63.666496749999979</c:v>
                </c:pt>
                <c:pt idx="17">
                  <c:v>64.808814999999996</c:v>
                </c:pt>
                <c:pt idx="18">
                  <c:v>65.53983700000002</c:v>
                </c:pt>
                <c:pt idx="19">
                  <c:v>66.714715566666669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7632"/>
        <c:axId val="204538024"/>
      </c:lineChart>
      <c:catAx>
        <c:axId val="204537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04538024"/>
        <c:crosses val="autoZero"/>
        <c:auto val="1"/>
        <c:lblAlgn val="ctr"/>
        <c:lblOffset val="100"/>
        <c:noMultiLvlLbl val="0"/>
      </c:catAx>
      <c:valAx>
        <c:axId val="204538024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04537632"/>
        <c:crosses val="autoZero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7.14 - P - PV'!$B$22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PV'!$C$22:$V$22</c:f>
              <c:numCache>
                <c:formatCode>#,##0.00</c:formatCode>
                <c:ptCount val="20"/>
                <c:pt idx="0">
                  <c:v>35.629684349999998</c:v>
                </c:pt>
                <c:pt idx="1">
                  <c:v>36.971073649999994</c:v>
                </c:pt>
                <c:pt idx="2">
                  <c:v>39.854388883333336</c:v>
                </c:pt>
                <c:pt idx="3">
                  <c:v>42.797125466666664</c:v>
                </c:pt>
                <c:pt idx="4">
                  <c:v>45.5706743</c:v>
                </c:pt>
                <c:pt idx="5">
                  <c:v>47.886279000000002</c:v>
                </c:pt>
                <c:pt idx="6">
                  <c:v>49.420852299999993</c:v>
                </c:pt>
                <c:pt idx="7">
                  <c:v>51.107553783333323</c:v>
                </c:pt>
                <c:pt idx="8">
                  <c:v>53.271411199999982</c:v>
                </c:pt>
                <c:pt idx="9">
                  <c:v>55.945273599999993</c:v>
                </c:pt>
                <c:pt idx="10">
                  <c:v>57.457906349999995</c:v>
                </c:pt>
                <c:pt idx="11">
                  <c:v>59.677921699999999</c:v>
                </c:pt>
                <c:pt idx="12">
                  <c:v>61.558353333333336</c:v>
                </c:pt>
                <c:pt idx="13">
                  <c:v>63.281942208333319</c:v>
                </c:pt>
                <c:pt idx="14">
                  <c:v>65.89663569999999</c:v>
                </c:pt>
                <c:pt idx="15">
                  <c:v>69.077256708333351</c:v>
                </c:pt>
                <c:pt idx="16">
                  <c:v>70.295006649999991</c:v>
                </c:pt>
                <c:pt idx="17">
                  <c:v>70.983612399999998</c:v>
                </c:pt>
                <c:pt idx="18">
                  <c:v>72.275426899999999</c:v>
                </c:pt>
                <c:pt idx="19">
                  <c:v>72.129567916666673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7.14 - P - PV'!$B$23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PV'!$C$23:$V$23</c:f>
              <c:numCache>
                <c:formatCode>#,##0.00</c:formatCode>
                <c:ptCount val="20"/>
                <c:pt idx="0">
                  <c:v>35.037014999999997</c:v>
                </c:pt>
                <c:pt idx="1">
                  <c:v>36.3889505</c:v>
                </c:pt>
                <c:pt idx="2">
                  <c:v>39.528731500000006</c:v>
                </c:pt>
                <c:pt idx="3">
                  <c:v>42.219614499999999</c:v>
                </c:pt>
                <c:pt idx="4">
                  <c:v>44.525386999999995</c:v>
                </c:pt>
                <c:pt idx="5">
                  <c:v>47.045683999999994</c:v>
                </c:pt>
                <c:pt idx="6">
                  <c:v>49.059586666666661</c:v>
                </c:pt>
                <c:pt idx="7">
                  <c:v>50.427477249999988</c:v>
                </c:pt>
                <c:pt idx="8">
                  <c:v>52.343914666666663</c:v>
                </c:pt>
                <c:pt idx="9">
                  <c:v>54.980662999999993</c:v>
                </c:pt>
                <c:pt idx="10">
                  <c:v>56.917790249999996</c:v>
                </c:pt>
                <c:pt idx="11">
                  <c:v>58.985599750000006</c:v>
                </c:pt>
                <c:pt idx="12">
                  <c:v>61.199063333333335</c:v>
                </c:pt>
                <c:pt idx="13">
                  <c:v>62.821012083333322</c:v>
                </c:pt>
                <c:pt idx="14">
                  <c:v>65.550016999999983</c:v>
                </c:pt>
                <c:pt idx="15">
                  <c:v>67.406989166666662</c:v>
                </c:pt>
                <c:pt idx="16">
                  <c:v>69.228803249999984</c:v>
                </c:pt>
                <c:pt idx="17">
                  <c:v>69.516414666666662</c:v>
                </c:pt>
                <c:pt idx="18">
                  <c:v>70.542465250000006</c:v>
                </c:pt>
                <c:pt idx="19">
                  <c:v>71.359856250000007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7.14 - P - PV'!$B$24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PV'!$C$24:$V$24</c:f>
              <c:numCache>
                <c:formatCode>#,##0.00</c:formatCode>
                <c:ptCount val="20"/>
                <c:pt idx="0">
                  <c:v>34.821905624999992</c:v>
                </c:pt>
                <c:pt idx="1">
                  <c:v>36.119151249999994</c:v>
                </c:pt>
                <c:pt idx="2">
                  <c:v>38.948161666666664</c:v>
                </c:pt>
                <c:pt idx="3">
                  <c:v>41.842616666666672</c:v>
                </c:pt>
                <c:pt idx="4">
                  <c:v>44.29777</c:v>
                </c:pt>
                <c:pt idx="5">
                  <c:v>46.42848</c:v>
                </c:pt>
                <c:pt idx="6">
                  <c:v>48.606214999999992</c:v>
                </c:pt>
                <c:pt idx="7">
                  <c:v>49.77013583333332</c:v>
                </c:pt>
                <c:pt idx="8">
                  <c:v>51.72181333333333</c:v>
                </c:pt>
                <c:pt idx="9">
                  <c:v>54.199125000000002</c:v>
                </c:pt>
                <c:pt idx="10">
                  <c:v>56.331553124999992</c:v>
                </c:pt>
                <c:pt idx="11">
                  <c:v>58.346267499999996</c:v>
                </c:pt>
                <c:pt idx="12">
                  <c:v>60.600246666666671</c:v>
                </c:pt>
                <c:pt idx="13">
                  <c:v>62.398338541666661</c:v>
                </c:pt>
                <c:pt idx="14">
                  <c:v>65.015032499999975</c:v>
                </c:pt>
                <c:pt idx="15">
                  <c:v>66.916708333333347</c:v>
                </c:pt>
                <c:pt idx="16">
                  <c:v>68.768766249999985</c:v>
                </c:pt>
                <c:pt idx="17">
                  <c:v>68.828133333333327</c:v>
                </c:pt>
                <c:pt idx="18">
                  <c:v>69.844025000000002</c:v>
                </c:pt>
                <c:pt idx="19">
                  <c:v>70.861229166666661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7.14 - P - PV'!$B$25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PV'!$C$25:$V$25</c:f>
              <c:numCache>
                <c:formatCode>#,##0.00</c:formatCode>
                <c:ptCount val="20"/>
                <c:pt idx="0">
                  <c:v>34.415434949999998</c:v>
                </c:pt>
                <c:pt idx="1">
                  <c:v>35.734285299999996</c:v>
                </c:pt>
                <c:pt idx="2">
                  <c:v>38.446026433333351</c:v>
                </c:pt>
                <c:pt idx="3">
                  <c:v>41.433304733333337</c:v>
                </c:pt>
                <c:pt idx="4">
                  <c:v>43.771624550000006</c:v>
                </c:pt>
                <c:pt idx="5">
                  <c:v>46.06</c:v>
                </c:pt>
                <c:pt idx="6">
                  <c:v>47.724287799999992</c:v>
                </c:pt>
                <c:pt idx="7">
                  <c:v>49.42416666666665</c:v>
                </c:pt>
                <c:pt idx="8">
                  <c:v>51.412305066666661</c:v>
                </c:pt>
                <c:pt idx="9">
                  <c:v>53.531070599999985</c:v>
                </c:pt>
                <c:pt idx="10">
                  <c:v>55.567499999999995</c:v>
                </c:pt>
                <c:pt idx="11">
                  <c:v>57.599803900000019</c:v>
                </c:pt>
                <c:pt idx="12">
                  <c:v>59.886457199999981</c:v>
                </c:pt>
                <c:pt idx="13">
                  <c:v>61.70540074999996</c:v>
                </c:pt>
                <c:pt idx="14">
                  <c:v>64.067437199999972</c:v>
                </c:pt>
                <c:pt idx="15">
                  <c:v>66.255491750000004</c:v>
                </c:pt>
                <c:pt idx="16">
                  <c:v>67.655206099999972</c:v>
                </c:pt>
                <c:pt idx="17">
                  <c:v>68.143940799999996</c:v>
                </c:pt>
                <c:pt idx="18">
                  <c:v>69.158032199999994</c:v>
                </c:pt>
                <c:pt idx="19">
                  <c:v>70.224952916666652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7.14 - P - PV'!$B$26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PV'!$C$26:$V$26</c:f>
              <c:numCache>
                <c:formatCode>#,##0.00</c:formatCode>
                <c:ptCount val="20"/>
                <c:pt idx="0">
                  <c:v>34.038907499999993</c:v>
                </c:pt>
                <c:pt idx="1">
                  <c:v>35.341915</c:v>
                </c:pt>
                <c:pt idx="2">
                  <c:v>37.967729166666672</c:v>
                </c:pt>
                <c:pt idx="3">
                  <c:v>40.982978750000001</c:v>
                </c:pt>
                <c:pt idx="4">
                  <c:v>43.258173124999999</c:v>
                </c:pt>
                <c:pt idx="5">
                  <c:v>45.576370000000004</c:v>
                </c:pt>
                <c:pt idx="6">
                  <c:v>46.828520833333329</c:v>
                </c:pt>
                <c:pt idx="7">
                  <c:v>49.090553541666658</c:v>
                </c:pt>
                <c:pt idx="8">
                  <c:v>51.104853333333324</c:v>
                </c:pt>
                <c:pt idx="9">
                  <c:v>52.901022499999996</c:v>
                </c:pt>
                <c:pt idx="10">
                  <c:v>54.747879374999997</c:v>
                </c:pt>
                <c:pt idx="11">
                  <c:v>56.848732500000004</c:v>
                </c:pt>
                <c:pt idx="12">
                  <c:v>59.222968333333334</c:v>
                </c:pt>
                <c:pt idx="13">
                  <c:v>60.97914270833332</c:v>
                </c:pt>
                <c:pt idx="14">
                  <c:v>63.237089999999995</c:v>
                </c:pt>
                <c:pt idx="15">
                  <c:v>65.608188541666678</c:v>
                </c:pt>
                <c:pt idx="16">
                  <c:v>66.586973124999986</c:v>
                </c:pt>
                <c:pt idx="17">
                  <c:v>67.345943333333324</c:v>
                </c:pt>
                <c:pt idx="18">
                  <c:v>68.339958124999995</c:v>
                </c:pt>
                <c:pt idx="19">
                  <c:v>69.544432291666666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7.14 - P - PV'!$B$27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PV'!$C$27:$V$27</c:f>
              <c:numCache>
                <c:formatCode>#,##0.00</c:formatCode>
                <c:ptCount val="20"/>
                <c:pt idx="0">
                  <c:v>33.794543249999997</c:v>
                </c:pt>
                <c:pt idx="1">
                  <c:v>35.048887999999998</c:v>
                </c:pt>
                <c:pt idx="2">
                  <c:v>37.402538666666672</c:v>
                </c:pt>
                <c:pt idx="3">
                  <c:v>40.674337666666666</c:v>
                </c:pt>
                <c:pt idx="4">
                  <c:v>43.019613</c:v>
                </c:pt>
                <c:pt idx="5">
                  <c:v>45.134194000000001</c:v>
                </c:pt>
                <c:pt idx="6">
                  <c:v>46.468209666666667</c:v>
                </c:pt>
                <c:pt idx="7">
                  <c:v>48.381316749999989</c:v>
                </c:pt>
                <c:pt idx="8">
                  <c:v>50.611285333333321</c:v>
                </c:pt>
                <c:pt idx="9">
                  <c:v>52.122160999999998</c:v>
                </c:pt>
                <c:pt idx="10">
                  <c:v>54.339458249999993</c:v>
                </c:pt>
                <c:pt idx="11">
                  <c:v>56.099965000000005</c:v>
                </c:pt>
                <c:pt idx="12">
                  <c:v>58.62415166666667</c:v>
                </c:pt>
                <c:pt idx="13">
                  <c:v>60.531787499999993</c:v>
                </c:pt>
                <c:pt idx="14">
                  <c:v>62.65405299999999</c:v>
                </c:pt>
                <c:pt idx="15">
                  <c:v>65.147722083333335</c:v>
                </c:pt>
                <c:pt idx="16">
                  <c:v>66.028839999999988</c:v>
                </c:pt>
                <c:pt idx="17">
                  <c:v>66.783733333333331</c:v>
                </c:pt>
                <c:pt idx="18">
                  <c:v>67.817856750000004</c:v>
                </c:pt>
                <c:pt idx="19">
                  <c:v>69.16870625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7.14 - P - PV'!$B$28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7.14 - P - PV'!$C$21:$V$21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7.14 - P - PV'!$C$28:$V$28</c:f>
              <c:numCache>
                <c:formatCode>#,##0.00</c:formatCode>
                <c:ptCount val="20"/>
                <c:pt idx="0">
                  <c:v>33.292391924999997</c:v>
                </c:pt>
                <c:pt idx="1">
                  <c:v>34.554315599999995</c:v>
                </c:pt>
                <c:pt idx="2">
                  <c:v>37.080726116666668</c:v>
                </c:pt>
                <c:pt idx="3">
                  <c:v>40.202468950000004</c:v>
                </c:pt>
                <c:pt idx="4">
                  <c:v>42.042173075000001</c:v>
                </c:pt>
                <c:pt idx="5">
                  <c:v>44.348410399999999</c:v>
                </c:pt>
                <c:pt idx="6">
                  <c:v>46.050153266666662</c:v>
                </c:pt>
                <c:pt idx="7">
                  <c:v>47.764997391666661</c:v>
                </c:pt>
                <c:pt idx="8">
                  <c:v>49.918233599999994</c:v>
                </c:pt>
                <c:pt idx="9">
                  <c:v>51.250157299999998</c:v>
                </c:pt>
                <c:pt idx="10">
                  <c:v>53.759889224999995</c:v>
                </c:pt>
                <c:pt idx="11">
                  <c:v>55.663951925000006</c:v>
                </c:pt>
                <c:pt idx="12">
                  <c:v>58.203782366666665</c:v>
                </c:pt>
                <c:pt idx="13">
                  <c:v>60.438614208333327</c:v>
                </c:pt>
                <c:pt idx="14">
                  <c:v>62.112661499999987</c:v>
                </c:pt>
                <c:pt idx="15">
                  <c:v>63.60002475000001</c:v>
                </c:pt>
                <c:pt idx="16">
                  <c:v>65.179801124999983</c:v>
                </c:pt>
                <c:pt idx="17">
                  <c:v>65.311083866666664</c:v>
                </c:pt>
                <c:pt idx="18">
                  <c:v>66.207295025000008</c:v>
                </c:pt>
                <c:pt idx="19">
                  <c:v>68.257131666666666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8808"/>
        <c:axId val="204539200"/>
      </c:lineChart>
      <c:catAx>
        <c:axId val="204538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4539200"/>
        <c:crosses val="autoZero"/>
        <c:auto val="1"/>
        <c:lblAlgn val="ctr"/>
        <c:lblOffset val="100"/>
        <c:noMultiLvlLbl val="0"/>
      </c:catAx>
      <c:valAx>
        <c:axId val="204539200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04538808"/>
        <c:crosses val="autoZero"/>
        <c:crossBetween val="midCat"/>
        <c:majorUnit val="5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7.15 - P - NG W'!$B$22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W'!$C$22:$V$22</c:f>
              <c:numCache>
                <c:formatCode>#,##0.00</c:formatCode>
                <c:ptCount val="20"/>
                <c:pt idx="0">
                  <c:v>4.1224429999999996</c:v>
                </c:pt>
                <c:pt idx="1">
                  <c:v>4.1616612916666664</c:v>
                </c:pt>
                <c:pt idx="2">
                  <c:v>4.2943811749999998</c:v>
                </c:pt>
                <c:pt idx="3">
                  <c:v>4.4803730833333333</c:v>
                </c:pt>
                <c:pt idx="4">
                  <c:v>4.617558400000001</c:v>
                </c:pt>
                <c:pt idx="5">
                  <c:v>4.7979432833333338</c:v>
                </c:pt>
                <c:pt idx="6">
                  <c:v>5.4421645833333336</c:v>
                </c:pt>
                <c:pt idx="7">
                  <c:v>5.8488354000000005</c:v>
                </c:pt>
                <c:pt idx="8">
                  <c:v>6.1207203749999994</c:v>
                </c:pt>
                <c:pt idx="9">
                  <c:v>6.2315334833333331</c:v>
                </c:pt>
                <c:pt idx="10">
                  <c:v>6.4534336000000012</c:v>
                </c:pt>
                <c:pt idx="11">
                  <c:v>6.557215649999999</c:v>
                </c:pt>
                <c:pt idx="12">
                  <c:v>6.8698791333333329</c:v>
                </c:pt>
                <c:pt idx="13">
                  <c:v>6.9997536</c:v>
                </c:pt>
                <c:pt idx="14">
                  <c:v>7.3471088000000009</c:v>
                </c:pt>
                <c:pt idx="15">
                  <c:v>7.5439018666666664</c:v>
                </c:pt>
                <c:pt idx="16">
                  <c:v>7.7160299999999999</c:v>
                </c:pt>
                <c:pt idx="17">
                  <c:v>7.9410626999999998</c:v>
                </c:pt>
                <c:pt idx="18">
                  <c:v>7.9817125666666664</c:v>
                </c:pt>
                <c:pt idx="19">
                  <c:v>8.1492102499999977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7.15 - P - NG W'!$B$23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W'!$C$23:$V$23</c:f>
              <c:numCache>
                <c:formatCode>#,##0.00</c:formatCode>
                <c:ptCount val="20"/>
                <c:pt idx="0">
                  <c:v>4.058941916666666</c:v>
                </c:pt>
                <c:pt idx="1">
                  <c:v>4.1080742499999996</c:v>
                </c:pt>
                <c:pt idx="2">
                  <c:v>4.234447583333333</c:v>
                </c:pt>
                <c:pt idx="3">
                  <c:v>4.3878575</c:v>
                </c:pt>
                <c:pt idx="4">
                  <c:v>4.5561100000000012</c:v>
                </c:pt>
                <c:pt idx="5">
                  <c:v>4.7015480833333338</c:v>
                </c:pt>
                <c:pt idx="6">
                  <c:v>5.3185416666666674</c:v>
                </c:pt>
                <c:pt idx="7">
                  <c:v>5.7195985000000009</c:v>
                </c:pt>
                <c:pt idx="8">
                  <c:v>6.0437465000000001</c:v>
                </c:pt>
                <c:pt idx="9">
                  <c:v>6.1458179999999993</c:v>
                </c:pt>
                <c:pt idx="10">
                  <c:v>6.2696960000000006</c:v>
                </c:pt>
                <c:pt idx="11">
                  <c:v>6.4685969999999982</c:v>
                </c:pt>
                <c:pt idx="12">
                  <c:v>6.7922790833333329</c:v>
                </c:pt>
                <c:pt idx="13">
                  <c:v>6.9081599999999996</c:v>
                </c:pt>
                <c:pt idx="14">
                  <c:v>7.206048</c:v>
                </c:pt>
                <c:pt idx="15">
                  <c:v>7.4361173333333319</c:v>
                </c:pt>
                <c:pt idx="16">
                  <c:v>7.6103410833333323</c:v>
                </c:pt>
                <c:pt idx="17">
                  <c:v>7.8176460000000008</c:v>
                </c:pt>
                <c:pt idx="18">
                  <c:v>7.8936806666666648</c:v>
                </c:pt>
                <c:pt idx="19">
                  <c:v>7.9926602499999975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7.15 - P - NG W'!$B$24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W'!$C$24:$V$24</c:f>
              <c:numCache>
                <c:formatCode>#,##0.00</c:formatCode>
                <c:ptCount val="20"/>
                <c:pt idx="0">
                  <c:v>4.0023431249999986</c:v>
                </c:pt>
                <c:pt idx="1">
                  <c:v>4.0389489583333331</c:v>
                </c:pt>
                <c:pt idx="2">
                  <c:v>4.2121960416666671</c:v>
                </c:pt>
                <c:pt idx="3">
                  <c:v>4.3251677083333329</c:v>
                </c:pt>
                <c:pt idx="4">
                  <c:v>4.4904600000000006</c:v>
                </c:pt>
                <c:pt idx="5">
                  <c:v>4.6406164583333336</c:v>
                </c:pt>
                <c:pt idx="6">
                  <c:v>5.1641406249999999</c:v>
                </c:pt>
                <c:pt idx="7">
                  <c:v>5.6534162500000003</c:v>
                </c:pt>
                <c:pt idx="8">
                  <c:v>5.8897987500000006</c:v>
                </c:pt>
                <c:pt idx="9">
                  <c:v>6.0747354166666669</c:v>
                </c:pt>
                <c:pt idx="10">
                  <c:v>6.1787999999999998</c:v>
                </c:pt>
                <c:pt idx="11">
                  <c:v>6.3845566666666658</c:v>
                </c:pt>
                <c:pt idx="12">
                  <c:v>6.6860177083333339</c:v>
                </c:pt>
                <c:pt idx="13">
                  <c:v>6.8073599999999992</c:v>
                </c:pt>
                <c:pt idx="14">
                  <c:v>7.1229066666666663</c:v>
                </c:pt>
                <c:pt idx="15">
                  <c:v>7.3748266666666664</c:v>
                </c:pt>
                <c:pt idx="16">
                  <c:v>7.5349545833333336</c:v>
                </c:pt>
                <c:pt idx="17">
                  <c:v>7.6410674999999992</c:v>
                </c:pt>
                <c:pt idx="18">
                  <c:v>7.8122549999999986</c:v>
                </c:pt>
                <c:pt idx="19">
                  <c:v>7.9429556249999962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7.15 - P - NG W'!$B$25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W'!$C$25:$V$25</c:f>
              <c:numCache>
                <c:formatCode>#,##0.00</c:formatCode>
                <c:ptCount val="20"/>
                <c:pt idx="0">
                  <c:v>3.944324433333334</c:v>
                </c:pt>
                <c:pt idx="1">
                  <c:v>3.9844057166666675</c:v>
                </c:pt>
                <c:pt idx="2">
                  <c:v>4.1591666666666649</c:v>
                </c:pt>
                <c:pt idx="3">
                  <c:v>4.2794234166666669</c:v>
                </c:pt>
                <c:pt idx="4">
                  <c:v>4.376579133333335</c:v>
                </c:pt>
                <c:pt idx="5">
                  <c:v>4.56425795</c:v>
                </c:pt>
                <c:pt idx="6">
                  <c:v>5.1041666666666661</c:v>
                </c:pt>
                <c:pt idx="7">
                  <c:v>5.5846649000000017</c:v>
                </c:pt>
                <c:pt idx="8">
                  <c:v>5.7659486499999995</c:v>
                </c:pt>
                <c:pt idx="9">
                  <c:v>5.9482143666666669</c:v>
                </c:pt>
                <c:pt idx="10">
                  <c:v>6.0796352000000002</c:v>
                </c:pt>
                <c:pt idx="11">
                  <c:v>6.2717920999999972</c:v>
                </c:pt>
                <c:pt idx="12">
                  <c:v>6.499426633333333</c:v>
                </c:pt>
                <c:pt idx="13">
                  <c:v>6.7205375999999992</c:v>
                </c:pt>
                <c:pt idx="14">
                  <c:v>6.9866666666666672</c:v>
                </c:pt>
                <c:pt idx="15">
                  <c:v>7.2530431999999969</c:v>
                </c:pt>
                <c:pt idx="16">
                  <c:v>7.3903898833333352</c:v>
                </c:pt>
                <c:pt idx="17">
                  <c:v>7.5298494000000016</c:v>
                </c:pt>
                <c:pt idx="18">
                  <c:v>7.6812057666666664</c:v>
                </c:pt>
                <c:pt idx="19">
                  <c:v>7.8271868999999992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7.15 - P - NG W'!$B$26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W'!$C$26:$V$26</c:f>
              <c:numCache>
                <c:formatCode>#,##0.00</c:formatCode>
                <c:ptCount val="20"/>
                <c:pt idx="0">
                  <c:v>3.882046041666666</c:v>
                </c:pt>
                <c:pt idx="1">
                  <c:v>3.9403408333333334</c:v>
                </c:pt>
                <c:pt idx="2">
                  <c:v>4.1154954166666666</c:v>
                </c:pt>
                <c:pt idx="3">
                  <c:v>4.2267468749999999</c:v>
                </c:pt>
                <c:pt idx="4">
                  <c:v>4.2694383333333343</c:v>
                </c:pt>
                <c:pt idx="5">
                  <c:v>4.4808706250000006</c:v>
                </c:pt>
                <c:pt idx="6">
                  <c:v>5.0339843750000002</c:v>
                </c:pt>
                <c:pt idx="7">
                  <c:v>5.5179800000000006</c:v>
                </c:pt>
                <c:pt idx="8">
                  <c:v>5.6332191666666667</c:v>
                </c:pt>
                <c:pt idx="9">
                  <c:v>5.8293666666666661</c:v>
                </c:pt>
                <c:pt idx="10">
                  <c:v>5.9675200000000013</c:v>
                </c:pt>
                <c:pt idx="11">
                  <c:v>6.1556408333333321</c:v>
                </c:pt>
                <c:pt idx="12">
                  <c:v>6.3204395833333331</c:v>
                </c:pt>
                <c:pt idx="13">
                  <c:v>6.6427199999999997</c:v>
                </c:pt>
                <c:pt idx="14">
                  <c:v>6.836453333333333</c:v>
                </c:pt>
                <c:pt idx="15">
                  <c:v>7.1245866666666657</c:v>
                </c:pt>
                <c:pt idx="16">
                  <c:v>7.2448643749999997</c:v>
                </c:pt>
                <c:pt idx="17">
                  <c:v>7.4114025000000003</c:v>
                </c:pt>
                <c:pt idx="18">
                  <c:v>7.5529987499999987</c:v>
                </c:pt>
                <c:pt idx="19">
                  <c:v>7.7100874999999975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7.15 - P - NG W'!$B$27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W'!$C$27:$V$27</c:f>
              <c:numCache>
                <c:formatCode>#,##0.00</c:formatCode>
                <c:ptCount val="20"/>
                <c:pt idx="0">
                  <c:v>3.8451680833333328</c:v>
                </c:pt>
                <c:pt idx="1">
                  <c:v>3.8746020833333334</c:v>
                </c:pt>
                <c:pt idx="2">
                  <c:v>4.0822220833333338</c:v>
                </c:pt>
                <c:pt idx="3">
                  <c:v>4.1679083333333331</c:v>
                </c:pt>
                <c:pt idx="4">
                  <c:v>4.2002870000000012</c:v>
                </c:pt>
                <c:pt idx="5">
                  <c:v>4.4423034166666664</c:v>
                </c:pt>
                <c:pt idx="6">
                  <c:v>4.894895833333333</c:v>
                </c:pt>
                <c:pt idx="7">
                  <c:v>5.4504015000000008</c:v>
                </c:pt>
                <c:pt idx="8">
                  <c:v>5.500028416666666</c:v>
                </c:pt>
                <c:pt idx="9">
                  <c:v>5.7437106666666669</c:v>
                </c:pt>
                <c:pt idx="10">
                  <c:v>5.8854400000000009</c:v>
                </c:pt>
                <c:pt idx="11">
                  <c:v>6.0640744999999985</c:v>
                </c:pt>
                <c:pt idx="12">
                  <c:v>6.2242519166666668</c:v>
                </c:pt>
                <c:pt idx="13">
                  <c:v>6.5446079999999993</c:v>
                </c:pt>
                <c:pt idx="14">
                  <c:v>6.7749706666666674</c:v>
                </c:pt>
                <c:pt idx="15">
                  <c:v>7.0632959999999994</c:v>
                </c:pt>
                <c:pt idx="16">
                  <c:v>7.1735428333333333</c:v>
                </c:pt>
                <c:pt idx="17">
                  <c:v>7.3063589999999996</c:v>
                </c:pt>
                <c:pt idx="18">
                  <c:v>7.4658118333333325</c:v>
                </c:pt>
                <c:pt idx="19">
                  <c:v>7.6779947499999981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7.15 - P - NG W'!$B$28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7.15 - P - NG W'!$C$21:$V$21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7.15 - P - NG W'!$C$28:$V$28</c:f>
              <c:numCache>
                <c:formatCode>#,##0.00</c:formatCode>
                <c:ptCount val="20"/>
                <c:pt idx="0">
                  <c:v>3.7717671416666665</c:v>
                </c:pt>
                <c:pt idx="1">
                  <c:v>3.8027675583333331</c:v>
                </c:pt>
                <c:pt idx="2">
                  <c:v>4.0238689750000001</c:v>
                </c:pt>
                <c:pt idx="3">
                  <c:v>4.0886153749999998</c:v>
                </c:pt>
                <c:pt idx="4">
                  <c:v>4.1422086333333343</c:v>
                </c:pt>
                <c:pt idx="5">
                  <c:v>4.3418461083333337</c:v>
                </c:pt>
                <c:pt idx="6">
                  <c:v>4.7965895833333336</c:v>
                </c:pt>
                <c:pt idx="7">
                  <c:v>5.3270847000000012</c:v>
                </c:pt>
                <c:pt idx="8">
                  <c:v>5.4251879000000001</c:v>
                </c:pt>
                <c:pt idx="9">
                  <c:v>5.6709625499999996</c:v>
                </c:pt>
                <c:pt idx="10">
                  <c:v>5.7376960000000006</c:v>
                </c:pt>
                <c:pt idx="11">
                  <c:v>5.9986610166666656</c:v>
                </c:pt>
                <c:pt idx="12">
                  <c:v>6.1479516999999992</c:v>
                </c:pt>
                <c:pt idx="13">
                  <c:v>6.4745183999999991</c:v>
                </c:pt>
                <c:pt idx="14">
                  <c:v>6.6614373333333337</c:v>
                </c:pt>
                <c:pt idx="15">
                  <c:v>6.9663189333333326</c:v>
                </c:pt>
                <c:pt idx="16">
                  <c:v>7.076501191666666</c:v>
                </c:pt>
                <c:pt idx="17">
                  <c:v>7.1303076000000001</c:v>
                </c:pt>
                <c:pt idx="18">
                  <c:v>7.3626470499999987</c:v>
                </c:pt>
                <c:pt idx="19">
                  <c:v>7.5171396249999978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39984"/>
        <c:axId val="235872352"/>
      </c:lineChart>
      <c:catAx>
        <c:axId val="204539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35872352"/>
        <c:crosses val="autoZero"/>
        <c:auto val="1"/>
        <c:lblAlgn val="ctr"/>
        <c:lblOffset val="100"/>
        <c:noMultiLvlLbl val="0"/>
      </c:catAx>
      <c:valAx>
        <c:axId val="235872352"/>
        <c:scaling>
          <c:orientation val="minMax"/>
          <c:min val="3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04539984"/>
        <c:crosses val="autoZero"/>
        <c:crossBetween val="between"/>
        <c:majorUnit val="0.5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7.16 - P - NG E'!$B$22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E'!$C$22:$V$22</c:f>
              <c:numCache>
                <c:formatCode>#,##0.00</c:formatCode>
                <c:ptCount val="20"/>
                <c:pt idx="0">
                  <c:v>4.0669955383333329</c:v>
                </c:pt>
                <c:pt idx="1">
                  <c:v>4.0411229137500007</c:v>
                </c:pt>
                <c:pt idx="2">
                  <c:v>4.2351829999999993</c:v>
                </c:pt>
                <c:pt idx="3">
                  <c:v>4.3942540104166667</c:v>
                </c:pt>
                <c:pt idx="4">
                  <c:v>4.5564728549999991</c:v>
                </c:pt>
                <c:pt idx="5">
                  <c:v>4.7857550833333331</c:v>
                </c:pt>
                <c:pt idx="6">
                  <c:v>5.3600101041666663</c:v>
                </c:pt>
                <c:pt idx="7">
                  <c:v>5.8433101030000003</c:v>
                </c:pt>
                <c:pt idx="8">
                  <c:v>5.9770991133333329</c:v>
                </c:pt>
                <c:pt idx="9">
                  <c:v>6.2107419134999997</c:v>
                </c:pt>
                <c:pt idx="10">
                  <c:v>6.2816030034999999</c:v>
                </c:pt>
                <c:pt idx="11">
                  <c:v>6.6479185919999999</c:v>
                </c:pt>
                <c:pt idx="12">
                  <c:v>6.8297404500000001</c:v>
                </c:pt>
                <c:pt idx="13">
                  <c:v>7.0501331309999999</c:v>
                </c:pt>
                <c:pt idx="14">
                  <c:v>7.3861795289999987</c:v>
                </c:pt>
                <c:pt idx="15">
                  <c:v>7.6479724851666679</c:v>
                </c:pt>
                <c:pt idx="16">
                  <c:v>7.7445965624999982</c:v>
                </c:pt>
                <c:pt idx="17">
                  <c:v>8.0368644163333336</c:v>
                </c:pt>
                <c:pt idx="18">
                  <c:v>8.0610886622499986</c:v>
                </c:pt>
                <c:pt idx="19">
                  <c:v>8.2071826443333329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7.16 - P - NG E'!$B$23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E'!$C$23:$V$23</c:f>
              <c:numCache>
                <c:formatCode>#,##0.00</c:formatCode>
                <c:ptCount val="20"/>
                <c:pt idx="0">
                  <c:v>3.9878285499999997</c:v>
                </c:pt>
                <c:pt idx="1">
                  <c:v>3.9899655375000007</c:v>
                </c:pt>
                <c:pt idx="2">
                  <c:v>4.1019915624999994</c:v>
                </c:pt>
                <c:pt idx="3">
                  <c:v>4.3185380208333335</c:v>
                </c:pt>
                <c:pt idx="4">
                  <c:v>4.4785399249999989</c:v>
                </c:pt>
                <c:pt idx="5">
                  <c:v>4.7290214666666648</c:v>
                </c:pt>
                <c:pt idx="6">
                  <c:v>5.216992125</c:v>
                </c:pt>
                <c:pt idx="7">
                  <c:v>5.6730952400000003</c:v>
                </c:pt>
                <c:pt idx="8">
                  <c:v>5.8753254083333326</c:v>
                </c:pt>
                <c:pt idx="9">
                  <c:v>6.0816968849999995</c:v>
                </c:pt>
                <c:pt idx="10">
                  <c:v>6.2307826349999997</c:v>
                </c:pt>
                <c:pt idx="11">
                  <c:v>6.4344166400000002</c:v>
                </c:pt>
                <c:pt idx="12">
                  <c:v>6.753205846666666</c:v>
                </c:pt>
                <c:pt idx="13">
                  <c:v>6.9482090108333336</c:v>
                </c:pt>
                <c:pt idx="14">
                  <c:v>7.248860746666665</c:v>
                </c:pt>
                <c:pt idx="15">
                  <c:v>7.5081519366666667</c:v>
                </c:pt>
                <c:pt idx="16">
                  <c:v>7.6292473958333318</c:v>
                </c:pt>
                <c:pt idx="17">
                  <c:v>7.8045089249999995</c:v>
                </c:pt>
                <c:pt idx="18">
                  <c:v>7.9381843099999987</c:v>
                </c:pt>
                <c:pt idx="19">
                  <c:v>8.1331093199999991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7.16 - P - NG E'!$B$24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E'!$C$24:$V$24</c:f>
              <c:numCache>
                <c:formatCode>#,##0.00</c:formatCode>
                <c:ptCount val="20"/>
                <c:pt idx="0">
                  <c:v>3.9282884583333333</c:v>
                </c:pt>
                <c:pt idx="1">
                  <c:v>3.9336188437500006</c:v>
                </c:pt>
                <c:pt idx="2">
                  <c:v>4.0695156249999993</c:v>
                </c:pt>
                <c:pt idx="3">
                  <c:v>4.2608596354166668</c:v>
                </c:pt>
                <c:pt idx="4">
                  <c:v>4.4368831249999987</c:v>
                </c:pt>
                <c:pt idx="5">
                  <c:v>4.6667974999999995</c:v>
                </c:pt>
                <c:pt idx="6">
                  <c:v>5.1220686874999997</c:v>
                </c:pt>
                <c:pt idx="7">
                  <c:v>5.5619659500000003</c:v>
                </c:pt>
                <c:pt idx="8">
                  <c:v>5.7717302499999992</c:v>
                </c:pt>
                <c:pt idx="9">
                  <c:v>5.9861079749999995</c:v>
                </c:pt>
                <c:pt idx="10">
                  <c:v>6.1380248875000003</c:v>
                </c:pt>
                <c:pt idx="11">
                  <c:v>6.3338496000000006</c:v>
                </c:pt>
                <c:pt idx="12">
                  <c:v>6.6384039416666676</c:v>
                </c:pt>
                <c:pt idx="13">
                  <c:v>6.8398220666666667</c:v>
                </c:pt>
                <c:pt idx="14">
                  <c:v>7.1727673458333312</c:v>
                </c:pt>
                <c:pt idx="15">
                  <c:v>7.403122416666668</c:v>
                </c:pt>
                <c:pt idx="16">
                  <c:v>7.558640624999998</c:v>
                </c:pt>
                <c:pt idx="17">
                  <c:v>7.6776525208333322</c:v>
                </c:pt>
                <c:pt idx="18">
                  <c:v>7.7983622625000004</c:v>
                </c:pt>
                <c:pt idx="19">
                  <c:v>8.0331378833333318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7.16 - P - NG E'!$B$25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E'!$C$25:$V$25</c:f>
              <c:numCache>
                <c:formatCode>#,##0.00</c:formatCode>
                <c:ptCount val="20"/>
                <c:pt idx="0">
                  <c:v>3.8785230266666657</c:v>
                </c:pt>
                <c:pt idx="1">
                  <c:v>3.8723926425000008</c:v>
                </c:pt>
                <c:pt idx="2">
                  <c:v>4.0093750000000004</c:v>
                </c:pt>
                <c:pt idx="3">
                  <c:v>4.1948755625</c:v>
                </c:pt>
                <c:pt idx="4">
                  <c:v>4.3393367849999986</c:v>
                </c:pt>
                <c:pt idx="5">
                  <c:v>4.5750171491666665</c:v>
                </c:pt>
                <c:pt idx="6">
                  <c:v>5.0624820816666674</c:v>
                </c:pt>
                <c:pt idx="7">
                  <c:v>5.5014499999999993</c:v>
                </c:pt>
                <c:pt idx="8">
                  <c:v>5.691927825833333</c:v>
                </c:pt>
                <c:pt idx="9">
                  <c:v>5.9007860220000019</c:v>
                </c:pt>
                <c:pt idx="10">
                  <c:v>6.0430917140000018</c:v>
                </c:pt>
                <c:pt idx="11">
                  <c:v>6.2461501440000005</c:v>
                </c:pt>
                <c:pt idx="12">
                  <c:v>6.4857238940000013</c:v>
                </c:pt>
                <c:pt idx="13">
                  <c:v>6.7323776176666659</c:v>
                </c:pt>
                <c:pt idx="14">
                  <c:v>7.0130764023333336</c:v>
                </c:pt>
                <c:pt idx="15">
                  <c:v>7.2932790436666659</c:v>
                </c:pt>
                <c:pt idx="16">
                  <c:v>7.432291666666667</c:v>
                </c:pt>
                <c:pt idx="17">
                  <c:v>7.5739710776666662</c:v>
                </c:pt>
                <c:pt idx="18">
                  <c:v>7.7251294995000004</c:v>
                </c:pt>
                <c:pt idx="19">
                  <c:v>7.8716092313333315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7.16 - P - NG E'!$B$26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E'!$C$26:$V$26</c:f>
              <c:numCache>
                <c:formatCode>#,##0.00</c:formatCode>
                <c:ptCount val="20"/>
                <c:pt idx="0">
                  <c:v>3.826469083333333</c:v>
                </c:pt>
                <c:pt idx="1">
                  <c:v>3.808726687500001</c:v>
                </c:pt>
                <c:pt idx="2">
                  <c:v>3.9532437499999995</c:v>
                </c:pt>
                <c:pt idx="3">
                  <c:v>4.1360645833333338</c:v>
                </c:pt>
                <c:pt idx="4">
                  <c:v>4.2459561249999984</c:v>
                </c:pt>
                <c:pt idx="5">
                  <c:v>4.4757790729166658</c:v>
                </c:pt>
                <c:pt idx="6">
                  <c:v>4.9929728124999997</c:v>
                </c:pt>
                <c:pt idx="7">
                  <c:v>5.4354326000000013</c:v>
                </c:pt>
                <c:pt idx="8">
                  <c:v>5.6066610416666656</c:v>
                </c:pt>
                <c:pt idx="9">
                  <c:v>5.8076163374999998</c:v>
                </c:pt>
                <c:pt idx="10">
                  <c:v>5.9310572750000006</c:v>
                </c:pt>
                <c:pt idx="11">
                  <c:v>6.1667584</c:v>
                </c:pt>
                <c:pt idx="12">
                  <c:v>6.3254552458333331</c:v>
                </c:pt>
                <c:pt idx="13">
                  <c:v>6.6058813020833336</c:v>
                </c:pt>
                <c:pt idx="14">
                  <c:v>6.8536659874999986</c:v>
                </c:pt>
                <c:pt idx="15">
                  <c:v>7.1788406291666673</c:v>
                </c:pt>
                <c:pt idx="16">
                  <c:v>7.3096588541666652</c:v>
                </c:pt>
                <c:pt idx="17">
                  <c:v>7.4637006750000001</c:v>
                </c:pt>
                <c:pt idx="18">
                  <c:v>7.6400002749999993</c:v>
                </c:pt>
                <c:pt idx="19">
                  <c:v>7.7064595666666662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7.16 - P - NG E'!$B$27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E'!$C$27:$V$27</c:f>
              <c:numCache>
                <c:formatCode>#,##0.00</c:formatCode>
                <c:ptCount val="20"/>
                <c:pt idx="0">
                  <c:v>3.789232283333333</c:v>
                </c:pt>
                <c:pt idx="1">
                  <c:v>3.7444411125000006</c:v>
                </c:pt>
                <c:pt idx="2">
                  <c:v>3.9167584374999995</c:v>
                </c:pt>
                <c:pt idx="3">
                  <c:v>4.0563635416666672</c:v>
                </c:pt>
                <c:pt idx="4">
                  <c:v>4.2038653999999989</c:v>
                </c:pt>
                <c:pt idx="5">
                  <c:v>4.4169865749999992</c:v>
                </c:pt>
                <c:pt idx="6">
                  <c:v>4.9041244749999997</c:v>
                </c:pt>
                <c:pt idx="7">
                  <c:v>5.3413578050000012</c:v>
                </c:pt>
                <c:pt idx="8">
                  <c:v>5.5207112124999984</c:v>
                </c:pt>
                <c:pt idx="9">
                  <c:v>5.7146826749999997</c:v>
                </c:pt>
                <c:pt idx="10">
                  <c:v>5.8609602150000004</c:v>
                </c:pt>
                <c:pt idx="11">
                  <c:v>6.0521369600000003</c:v>
                </c:pt>
                <c:pt idx="12">
                  <c:v>6.2245982050000004</c:v>
                </c:pt>
                <c:pt idx="13">
                  <c:v>6.5503414083333338</c:v>
                </c:pt>
                <c:pt idx="14">
                  <c:v>6.7733646566666659</c:v>
                </c:pt>
                <c:pt idx="15">
                  <c:v>7.0800107683333344</c:v>
                </c:pt>
                <c:pt idx="16">
                  <c:v>7.2449979166666649</c:v>
                </c:pt>
                <c:pt idx="17">
                  <c:v>7.3379802983333331</c:v>
                </c:pt>
                <c:pt idx="18">
                  <c:v>7.5179456699999996</c:v>
                </c:pt>
                <c:pt idx="19">
                  <c:v>7.6253803699999994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7.16 - P - NG E'!$B$28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7.16 - P - NG E'!$C$21:$V$21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7.16 - P - NG E'!$C$28:$V$28</c:f>
              <c:numCache>
                <c:formatCode>#,##0.00</c:formatCode>
                <c:ptCount val="20"/>
                <c:pt idx="0">
                  <c:v>3.7020748983333331</c:v>
                </c:pt>
                <c:pt idx="1">
                  <c:v>3.7041270862500006</c:v>
                </c:pt>
                <c:pt idx="2">
                  <c:v>3.7956753124999993</c:v>
                </c:pt>
                <c:pt idx="3">
                  <c:v>4.0122762812500001</c:v>
                </c:pt>
                <c:pt idx="4">
                  <c:v>4.1417707324999986</c:v>
                </c:pt>
                <c:pt idx="5">
                  <c:v>4.3715539287499992</c:v>
                </c:pt>
                <c:pt idx="6">
                  <c:v>4.8236293999999997</c:v>
                </c:pt>
                <c:pt idx="7">
                  <c:v>5.1791200445000012</c:v>
                </c:pt>
                <c:pt idx="8">
                  <c:v>5.4214989262499982</c:v>
                </c:pt>
                <c:pt idx="9">
                  <c:v>5.6113050389999994</c:v>
                </c:pt>
                <c:pt idx="10">
                  <c:v>5.8101398465000003</c:v>
                </c:pt>
                <c:pt idx="11">
                  <c:v>5.8665564159999999</c:v>
                </c:pt>
                <c:pt idx="12">
                  <c:v>6.1874983803333334</c:v>
                </c:pt>
                <c:pt idx="13">
                  <c:v>6.4279516788333337</c:v>
                </c:pt>
                <c:pt idx="14">
                  <c:v>6.6474072853333315</c:v>
                </c:pt>
                <c:pt idx="15">
                  <c:v>6.9431806436666674</c:v>
                </c:pt>
                <c:pt idx="16">
                  <c:v>7.1236285937499977</c:v>
                </c:pt>
                <c:pt idx="17">
                  <c:v>7.1407659243333335</c:v>
                </c:pt>
                <c:pt idx="18">
                  <c:v>7.3887068382499992</c:v>
                </c:pt>
                <c:pt idx="19">
                  <c:v>7.5443798909999993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74704"/>
        <c:axId val="235875096"/>
      </c:lineChart>
      <c:catAx>
        <c:axId val="235874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35875096"/>
        <c:crosses val="autoZero"/>
        <c:auto val="1"/>
        <c:lblAlgn val="ctr"/>
        <c:lblOffset val="100"/>
        <c:noMultiLvlLbl val="0"/>
      </c:catAx>
      <c:valAx>
        <c:axId val="235875096"/>
        <c:scaling>
          <c:orientation val="minMax"/>
          <c:min val="3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35874704"/>
        <c:crosses val="autoZero"/>
        <c:crossBetween val="between"/>
        <c:majorUnit val="0.5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784412</xdr:colOff>
      <xdr:row>9</xdr:row>
      <xdr:rowOff>33617</xdr:rowOff>
    </xdr:from>
    <xdr:to>
      <xdr:col>32</xdr:col>
      <xdr:colOff>103901</xdr:colOff>
      <xdr:row>29</xdr:row>
      <xdr:rowOff>32362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515471</xdr:colOff>
      <xdr:row>8</xdr:row>
      <xdr:rowOff>56030</xdr:rowOff>
    </xdr:from>
    <xdr:to>
      <xdr:col>33</xdr:col>
      <xdr:colOff>25460</xdr:colOff>
      <xdr:row>28</xdr:row>
      <xdr:rowOff>54775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32</xdr:col>
      <xdr:colOff>115106</xdr:colOff>
      <xdr:row>28</xdr:row>
      <xdr:rowOff>155627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32</xdr:col>
      <xdr:colOff>115107</xdr:colOff>
      <xdr:row>28</xdr:row>
      <xdr:rowOff>155627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136"/>
  <sheetViews>
    <sheetView tabSelected="1" zoomScale="85" workbookViewId="0">
      <selection activeCell="E18" sqref="E18"/>
    </sheetView>
  </sheetViews>
  <sheetFormatPr defaultRowHeight="12.75" x14ac:dyDescent="0.2"/>
  <cols>
    <col min="1" max="1" width="9.140625" style="3"/>
    <col min="2" max="2" width="17.140625" style="3" bestFit="1" customWidth="1"/>
    <col min="3" max="3" width="9.7109375" style="3" bestFit="1" customWidth="1"/>
    <col min="4" max="22" width="9.140625" style="3"/>
    <col min="23" max="23" width="11.28515625" style="3" customWidth="1"/>
    <col min="24" max="24" width="11.85546875" style="3" customWidth="1"/>
    <col min="25" max="16384" width="9.140625" style="3"/>
  </cols>
  <sheetData>
    <row r="1" spans="2:25" x14ac:dyDescent="0.2">
      <c r="C1" s="3">
        <f>C33</f>
        <v>2015</v>
      </c>
      <c r="D1" s="3">
        <f t="shared" ref="D1:V1" si="0">D33</f>
        <v>2016</v>
      </c>
      <c r="E1" s="3">
        <f t="shared" si="0"/>
        <v>2017</v>
      </c>
      <c r="F1" s="3">
        <f t="shared" si="0"/>
        <v>2018</v>
      </c>
      <c r="G1" s="3">
        <f t="shared" si="0"/>
        <v>2019</v>
      </c>
      <c r="H1" s="3">
        <f t="shared" si="0"/>
        <v>2020</v>
      </c>
      <c r="I1" s="3">
        <f t="shared" si="0"/>
        <v>2021</v>
      </c>
      <c r="J1" s="3">
        <f t="shared" si="0"/>
        <v>2022</v>
      </c>
      <c r="K1" s="3">
        <f t="shared" si="0"/>
        <v>2023</v>
      </c>
      <c r="L1" s="3">
        <f t="shared" si="0"/>
        <v>2024</v>
      </c>
      <c r="M1" s="3">
        <f t="shared" si="0"/>
        <v>2025</v>
      </c>
      <c r="N1" s="3">
        <f t="shared" si="0"/>
        <v>2026</v>
      </c>
      <c r="O1" s="3">
        <f t="shared" si="0"/>
        <v>2027</v>
      </c>
      <c r="P1" s="3">
        <f t="shared" si="0"/>
        <v>2028</v>
      </c>
      <c r="Q1" s="3">
        <f t="shared" si="0"/>
        <v>2029</v>
      </c>
      <c r="R1" s="3">
        <f t="shared" si="0"/>
        <v>2030</v>
      </c>
      <c r="S1" s="3">
        <f t="shared" si="0"/>
        <v>2031</v>
      </c>
      <c r="T1" s="3">
        <f t="shared" si="0"/>
        <v>2032</v>
      </c>
      <c r="U1" s="3">
        <f t="shared" si="0"/>
        <v>2033</v>
      </c>
      <c r="V1" s="3">
        <f t="shared" si="0"/>
        <v>2034</v>
      </c>
      <c r="X1" s="33" t="s">
        <v>45</v>
      </c>
      <c r="Y1" s="33" t="s">
        <v>44</v>
      </c>
    </row>
    <row r="2" spans="2:25" x14ac:dyDescent="0.2">
      <c r="B2" s="3">
        <v>0.99</v>
      </c>
      <c r="C2" s="4">
        <f t="shared" ref="C2:L8" si="1">PERCENTILE(C$34:C$83,$B2)</f>
        <v>1.0765899999999999</v>
      </c>
      <c r="D2" s="4">
        <f t="shared" si="1"/>
        <v>1.0828899999999999</v>
      </c>
      <c r="E2" s="4">
        <f t="shared" si="1"/>
        <v>1.05653</v>
      </c>
      <c r="F2" s="4">
        <f t="shared" si="1"/>
        <v>1.0707499999999999</v>
      </c>
      <c r="G2" s="4">
        <f t="shared" si="1"/>
        <v>1.0735300000000001</v>
      </c>
      <c r="H2" s="4">
        <f t="shared" si="1"/>
        <v>1.07765</v>
      </c>
      <c r="I2" s="4">
        <f t="shared" si="1"/>
        <v>1.0591199999999998</v>
      </c>
      <c r="J2" s="4">
        <f t="shared" si="1"/>
        <v>1.0671999999999999</v>
      </c>
      <c r="K2" s="4">
        <f t="shared" si="1"/>
        <v>1.0570200000000001</v>
      </c>
      <c r="L2" s="4">
        <f t="shared" si="1"/>
        <v>1.0735300000000001</v>
      </c>
      <c r="M2" s="4">
        <f t="shared" ref="M2:V8" si="2">PERCENTILE(M$34:M$83,$B2)</f>
        <v>1.0570200000000001</v>
      </c>
      <c r="N2" s="4">
        <f t="shared" si="2"/>
        <v>1.0696300000000001</v>
      </c>
      <c r="O2" s="4">
        <f t="shared" si="2"/>
        <v>1.0475699999999999</v>
      </c>
      <c r="P2" s="4">
        <f t="shared" si="2"/>
        <v>1.0692600000000001</v>
      </c>
      <c r="Q2" s="4">
        <f t="shared" si="2"/>
        <v>1.06518</v>
      </c>
      <c r="R2" s="4">
        <f t="shared" si="2"/>
        <v>1.0660400000000001</v>
      </c>
      <c r="S2" s="4">
        <f t="shared" si="2"/>
        <v>1.06369</v>
      </c>
      <c r="T2" s="4">
        <f t="shared" si="2"/>
        <v>1.05802</v>
      </c>
      <c r="U2" s="4">
        <f t="shared" si="2"/>
        <v>1.05653</v>
      </c>
      <c r="V2" s="4">
        <f t="shared" si="2"/>
        <v>1.0828499999999999</v>
      </c>
      <c r="X2" s="33">
        <v>1</v>
      </c>
      <c r="Y2" s="33" t="s">
        <v>50</v>
      </c>
    </row>
    <row r="3" spans="2:25" x14ac:dyDescent="0.2">
      <c r="B3" s="3">
        <v>0.9</v>
      </c>
      <c r="C3" s="4">
        <f t="shared" si="1"/>
        <v>1.0491999999999999</v>
      </c>
      <c r="D3" s="4">
        <f t="shared" si="1"/>
        <v>1.044</v>
      </c>
      <c r="E3" s="4">
        <f t="shared" si="1"/>
        <v>1.0291000000000001</v>
      </c>
      <c r="F3" s="4">
        <f t="shared" si="1"/>
        <v>1.0387999999999999</v>
      </c>
      <c r="G3" s="4">
        <f t="shared" si="1"/>
        <v>1.0368999999999999</v>
      </c>
      <c r="H3" s="4">
        <f t="shared" si="1"/>
        <v>1.0525</v>
      </c>
      <c r="I3" s="4">
        <f t="shared" si="1"/>
        <v>1.0390999999999999</v>
      </c>
      <c r="J3" s="4">
        <f t="shared" si="1"/>
        <v>1.0370999999999999</v>
      </c>
      <c r="K3" s="4">
        <f t="shared" si="1"/>
        <v>1.0401</v>
      </c>
      <c r="L3" s="4">
        <f t="shared" si="1"/>
        <v>1.0455999999999999</v>
      </c>
      <c r="M3" s="4">
        <f t="shared" si="2"/>
        <v>1.0350999999999999</v>
      </c>
      <c r="N3" s="4">
        <f t="shared" si="2"/>
        <v>1.0370999999999999</v>
      </c>
      <c r="O3" s="4">
        <f t="shared" si="2"/>
        <v>1.0325</v>
      </c>
      <c r="P3" s="4">
        <f t="shared" si="2"/>
        <v>1.0364</v>
      </c>
      <c r="Q3" s="4">
        <f t="shared" si="2"/>
        <v>1.038</v>
      </c>
      <c r="R3" s="4">
        <f t="shared" si="2"/>
        <v>1.0401</v>
      </c>
      <c r="S3" s="4">
        <f t="shared" si="2"/>
        <v>1.0285</v>
      </c>
      <c r="T3" s="4">
        <f t="shared" si="2"/>
        <v>1.0463</v>
      </c>
      <c r="U3" s="4">
        <f t="shared" si="2"/>
        <v>1.0481</v>
      </c>
      <c r="V3" s="4">
        <f t="shared" si="2"/>
        <v>1.0501</v>
      </c>
      <c r="W3" s="5"/>
      <c r="X3" s="48">
        <v>5</v>
      </c>
      <c r="Y3" s="33" t="s">
        <v>14</v>
      </c>
    </row>
    <row r="4" spans="2:25" x14ac:dyDescent="0.2">
      <c r="B4" s="3">
        <v>0.75</v>
      </c>
      <c r="C4" s="4">
        <f t="shared" si="1"/>
        <v>1.0157499999999999</v>
      </c>
      <c r="D4" s="4">
        <f t="shared" si="1"/>
        <v>1.0282499999999999</v>
      </c>
      <c r="E4" s="4">
        <f t="shared" si="1"/>
        <v>1.0122499999999999</v>
      </c>
      <c r="F4" s="4">
        <f t="shared" si="1"/>
        <v>1.02325</v>
      </c>
      <c r="G4" s="4">
        <f t="shared" si="1"/>
        <v>1.0165</v>
      </c>
      <c r="H4" s="4">
        <f t="shared" si="1"/>
        <v>1.0187499999999998</v>
      </c>
      <c r="I4" s="4">
        <f t="shared" si="1"/>
        <v>1.0262499999999999</v>
      </c>
      <c r="J4" s="4">
        <f t="shared" si="1"/>
        <v>1.0157499999999999</v>
      </c>
      <c r="K4" s="4">
        <f t="shared" si="1"/>
        <v>1.0235000000000001</v>
      </c>
      <c r="L4" s="4">
        <f t="shared" si="1"/>
        <v>1.02925</v>
      </c>
      <c r="M4" s="4">
        <f t="shared" si="2"/>
        <v>1.02075</v>
      </c>
      <c r="N4" s="4">
        <f t="shared" si="2"/>
        <v>1.01675</v>
      </c>
      <c r="O4" s="4">
        <f t="shared" si="2"/>
        <v>1.0147499999999998</v>
      </c>
      <c r="P4" s="4">
        <f t="shared" si="2"/>
        <v>1.0215000000000001</v>
      </c>
      <c r="Q4" s="4">
        <f t="shared" si="2"/>
        <v>1.0269999999999999</v>
      </c>
      <c r="R4" s="4">
        <f t="shared" si="2"/>
        <v>1.01325</v>
      </c>
      <c r="S4" s="4">
        <f t="shared" si="2"/>
        <v>1.0162499999999999</v>
      </c>
      <c r="T4" s="4">
        <f t="shared" si="2"/>
        <v>1.032</v>
      </c>
      <c r="U4" s="4">
        <f t="shared" si="2"/>
        <v>1.0265</v>
      </c>
      <c r="V4" s="4">
        <f t="shared" si="2"/>
        <v>1.0249999999999999</v>
      </c>
      <c r="W4" s="5"/>
      <c r="X4" s="48">
        <v>13</v>
      </c>
      <c r="Y4" s="33" t="s">
        <v>13</v>
      </c>
    </row>
    <row r="5" spans="2:25" x14ac:dyDescent="0.2">
      <c r="B5" s="3">
        <v>0.5</v>
      </c>
      <c r="C5" s="4">
        <f t="shared" si="1"/>
        <v>0.99849999999999994</v>
      </c>
      <c r="D5" s="4">
        <f t="shared" si="1"/>
        <v>1.0009999999999999</v>
      </c>
      <c r="E5" s="4">
        <f t="shared" si="1"/>
        <v>1.0009999999999999</v>
      </c>
      <c r="F5" s="4">
        <f t="shared" si="1"/>
        <v>1.0015000000000001</v>
      </c>
      <c r="G5" s="4">
        <f t="shared" si="1"/>
        <v>0.999</v>
      </c>
      <c r="H5" s="4">
        <f t="shared" si="1"/>
        <v>1.0009999999999999</v>
      </c>
      <c r="I5" s="4">
        <f t="shared" si="1"/>
        <v>1.0024999999999999</v>
      </c>
      <c r="J5" s="4">
        <f t="shared" si="1"/>
        <v>1.0024999999999999</v>
      </c>
      <c r="K5" s="4">
        <f t="shared" si="1"/>
        <v>0.99550000000000005</v>
      </c>
      <c r="L5" s="4">
        <f t="shared" si="1"/>
        <v>0.99750000000000005</v>
      </c>
      <c r="M5" s="4">
        <f t="shared" si="2"/>
        <v>0.999</v>
      </c>
      <c r="N5" s="4">
        <f t="shared" si="2"/>
        <v>1.0024999999999999</v>
      </c>
      <c r="O5" s="4">
        <f t="shared" si="2"/>
        <v>1.0004999999999999</v>
      </c>
      <c r="P5" s="4">
        <f t="shared" si="2"/>
        <v>0.99949999999999994</v>
      </c>
      <c r="Q5" s="4">
        <f t="shared" si="2"/>
        <v>0.999</v>
      </c>
      <c r="R5" s="4">
        <f t="shared" si="2"/>
        <v>0.998</v>
      </c>
      <c r="S5" s="4">
        <f t="shared" si="2"/>
        <v>0.997</v>
      </c>
      <c r="T5" s="4">
        <f t="shared" si="2"/>
        <v>0.99649999999999994</v>
      </c>
      <c r="U5" s="4">
        <f t="shared" si="2"/>
        <v>0.99849999999999994</v>
      </c>
      <c r="V5" s="4">
        <f t="shared" si="2"/>
        <v>1.004</v>
      </c>
      <c r="W5" s="5"/>
      <c r="X5" s="48">
        <v>25</v>
      </c>
      <c r="Y5" s="33" t="s">
        <v>5</v>
      </c>
    </row>
    <row r="6" spans="2:25" x14ac:dyDescent="0.2">
      <c r="B6" s="3">
        <v>0.25</v>
      </c>
      <c r="C6" s="4">
        <f t="shared" si="1"/>
        <v>0.98</v>
      </c>
      <c r="D6" s="4">
        <f t="shared" si="1"/>
        <v>0.97449999999999992</v>
      </c>
      <c r="E6" s="4">
        <f t="shared" si="1"/>
        <v>0.98824999999999996</v>
      </c>
      <c r="F6" s="4">
        <f t="shared" si="1"/>
        <v>0.97399999999999998</v>
      </c>
      <c r="G6" s="4">
        <f t="shared" si="1"/>
        <v>0.98224999999999996</v>
      </c>
      <c r="H6" s="4">
        <f t="shared" si="1"/>
        <v>0.97975000000000001</v>
      </c>
      <c r="I6" s="4">
        <f t="shared" si="1"/>
        <v>0.97424999999999995</v>
      </c>
      <c r="J6" s="4">
        <f t="shared" si="1"/>
        <v>0.98275000000000001</v>
      </c>
      <c r="K6" s="4">
        <f t="shared" si="1"/>
        <v>0.97524999999999995</v>
      </c>
      <c r="L6" s="4">
        <f t="shared" si="1"/>
        <v>0.97499999999999998</v>
      </c>
      <c r="M6" s="4">
        <f t="shared" si="2"/>
        <v>0.98375000000000001</v>
      </c>
      <c r="N6" s="4">
        <f t="shared" si="2"/>
        <v>0.97624999999999995</v>
      </c>
      <c r="O6" s="4">
        <f t="shared" si="2"/>
        <v>0.98224999999999996</v>
      </c>
      <c r="P6" s="4">
        <f t="shared" si="2"/>
        <v>0.98124999999999996</v>
      </c>
      <c r="Q6" s="4">
        <f t="shared" si="2"/>
        <v>0.97824999999999995</v>
      </c>
      <c r="R6" s="4">
        <f t="shared" si="2"/>
        <v>0.98524999999999996</v>
      </c>
      <c r="S6" s="4">
        <f t="shared" si="2"/>
        <v>0.98224999999999996</v>
      </c>
      <c r="T6" s="4">
        <f t="shared" si="2"/>
        <v>0.97124999999999995</v>
      </c>
      <c r="U6" s="4">
        <f t="shared" si="2"/>
        <v>0.97724999999999995</v>
      </c>
      <c r="V6" s="4">
        <f t="shared" si="2"/>
        <v>0.96699999999999997</v>
      </c>
      <c r="W6" s="5"/>
      <c r="X6" s="48">
        <v>37</v>
      </c>
      <c r="Y6" s="33" t="s">
        <v>12</v>
      </c>
    </row>
    <row r="7" spans="2:25" x14ac:dyDescent="0.2">
      <c r="B7" s="3">
        <v>0.1</v>
      </c>
      <c r="C7" s="4">
        <f t="shared" si="1"/>
        <v>0.95860000000000001</v>
      </c>
      <c r="D7" s="4">
        <f t="shared" si="1"/>
        <v>0.96150000000000002</v>
      </c>
      <c r="E7" s="4">
        <f t="shared" si="1"/>
        <v>0.96499999999999997</v>
      </c>
      <c r="F7" s="4">
        <f t="shared" si="1"/>
        <v>0.95989999999999998</v>
      </c>
      <c r="G7" s="4">
        <f t="shared" si="1"/>
        <v>0.95979999999999999</v>
      </c>
      <c r="H7" s="4">
        <f t="shared" si="1"/>
        <v>0.95050000000000001</v>
      </c>
      <c r="I7" s="4">
        <f t="shared" si="1"/>
        <v>0.95669999999999999</v>
      </c>
      <c r="J7" s="4">
        <f t="shared" si="1"/>
        <v>0.96099999999999997</v>
      </c>
      <c r="K7" s="4">
        <f t="shared" si="1"/>
        <v>0.96260000000000001</v>
      </c>
      <c r="L7" s="4">
        <f t="shared" si="1"/>
        <v>0.95539999999999992</v>
      </c>
      <c r="M7" s="4">
        <f t="shared" si="2"/>
        <v>0.96260000000000001</v>
      </c>
      <c r="N7" s="4">
        <f t="shared" si="2"/>
        <v>0.96689999999999998</v>
      </c>
      <c r="O7" s="4">
        <f t="shared" si="2"/>
        <v>0.97499999999999998</v>
      </c>
      <c r="P7" s="4">
        <f t="shared" si="2"/>
        <v>0.96389999999999998</v>
      </c>
      <c r="Q7" s="4">
        <f t="shared" si="2"/>
        <v>0.96089999999999998</v>
      </c>
      <c r="R7" s="4">
        <f t="shared" si="2"/>
        <v>0.96589999999999998</v>
      </c>
      <c r="S7" s="4">
        <f t="shared" si="2"/>
        <v>0.97560000000000002</v>
      </c>
      <c r="T7" s="4">
        <f t="shared" si="2"/>
        <v>0.95239999999999991</v>
      </c>
      <c r="U7" s="4">
        <f t="shared" si="2"/>
        <v>0.95819999999999994</v>
      </c>
      <c r="V7" s="4">
        <f t="shared" si="2"/>
        <v>0.94589999999999996</v>
      </c>
      <c r="W7" s="5"/>
      <c r="X7" s="48">
        <v>45</v>
      </c>
      <c r="Y7" s="33" t="s">
        <v>11</v>
      </c>
    </row>
    <row r="8" spans="2:25" x14ac:dyDescent="0.2">
      <c r="B8" s="3">
        <v>0.01</v>
      </c>
      <c r="C8" s="4">
        <f t="shared" si="1"/>
        <v>0.93897999999999993</v>
      </c>
      <c r="D8" s="4">
        <f t="shared" si="1"/>
        <v>0.92586000000000002</v>
      </c>
      <c r="E8" s="4">
        <f t="shared" si="1"/>
        <v>0.94440999999999997</v>
      </c>
      <c r="F8" s="4">
        <f t="shared" si="1"/>
        <v>0.93779999999999997</v>
      </c>
      <c r="G8" s="4">
        <f t="shared" si="1"/>
        <v>0.94348999999999994</v>
      </c>
      <c r="H8" s="4">
        <f t="shared" si="1"/>
        <v>0.92139000000000004</v>
      </c>
      <c r="I8" s="4">
        <f t="shared" si="1"/>
        <v>0.94195999999999991</v>
      </c>
      <c r="J8" s="4">
        <f t="shared" si="1"/>
        <v>0.94088000000000005</v>
      </c>
      <c r="K8" s="4">
        <f t="shared" si="1"/>
        <v>0.94848999999999994</v>
      </c>
      <c r="L8" s="4">
        <f t="shared" si="1"/>
        <v>0.93489999999999995</v>
      </c>
      <c r="M8" s="4">
        <f t="shared" si="2"/>
        <v>0.94642999999999999</v>
      </c>
      <c r="N8" s="4">
        <f t="shared" si="2"/>
        <v>0.92766000000000004</v>
      </c>
      <c r="O8" s="4">
        <f t="shared" si="2"/>
        <v>0.93742999999999999</v>
      </c>
      <c r="P8" s="4">
        <f t="shared" si="2"/>
        <v>0.93969999999999998</v>
      </c>
      <c r="Q8" s="4">
        <f t="shared" si="2"/>
        <v>0.93449000000000004</v>
      </c>
      <c r="R8" s="4">
        <f t="shared" si="2"/>
        <v>0.94137000000000004</v>
      </c>
      <c r="S8" s="4">
        <f t="shared" si="2"/>
        <v>0.94448999999999994</v>
      </c>
      <c r="T8" s="4">
        <f t="shared" si="2"/>
        <v>0.94199999999999995</v>
      </c>
      <c r="U8" s="4">
        <f t="shared" si="2"/>
        <v>0.93335000000000001</v>
      </c>
      <c r="V8" s="4">
        <f t="shared" si="2"/>
        <v>0.92684</v>
      </c>
      <c r="W8" s="5"/>
      <c r="X8" s="48">
        <v>50</v>
      </c>
      <c r="Y8" s="33" t="s">
        <v>49</v>
      </c>
    </row>
    <row r="10" spans="2:25" x14ac:dyDescent="0.2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5" x14ac:dyDescent="0.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5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5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5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6" spans="2:25" x14ac:dyDescent="0.2">
      <c r="B16" s="8" t="str">
        <f>C30</f>
        <v>MP_Shock_MidC</v>
      </c>
      <c r="C16" s="9">
        <f>Forecasts!B4</f>
        <v>32.598333333333329</v>
      </c>
      <c r="D16" s="9">
        <f>Forecasts!C4</f>
        <v>34.379166666666663</v>
      </c>
      <c r="E16" s="9">
        <f>Forecasts!D4</f>
        <v>36.6175</v>
      </c>
      <c r="F16" s="9">
        <f>Forecasts!E4</f>
        <v>39.35</v>
      </c>
      <c r="G16" s="9">
        <f>Forecasts!F4</f>
        <v>41.981666666666662</v>
      </c>
      <c r="H16" s="9">
        <f>Forecasts!G4</f>
        <v>44.574999999999996</v>
      </c>
      <c r="I16" s="9">
        <f>Forecasts!H4</f>
        <v>47.020833333333336</v>
      </c>
      <c r="J16" s="9">
        <f>Forecasts!I4</f>
        <v>49.316666666666663</v>
      </c>
      <c r="K16" s="9">
        <f>Forecasts!J4</f>
        <v>51.654166666666669</v>
      </c>
      <c r="L16" s="9">
        <f>Forecasts!K4</f>
        <v>53.930833333333332</v>
      </c>
      <c r="M16" s="9">
        <f>Forecasts!L4</f>
        <v>55.364166666666677</v>
      </c>
      <c r="N16" s="9">
        <f>Forecasts!M4</f>
        <v>58.987500000000004</v>
      </c>
      <c r="O16" s="9">
        <f>Forecasts!N4</f>
        <v>60.73749999999999</v>
      </c>
      <c r="P16" s="9">
        <f>Forecasts!O4</f>
        <v>62.069166666666668</v>
      </c>
      <c r="Q16" s="9">
        <f>Forecasts!P4</f>
        <v>63.952499999999993</v>
      </c>
      <c r="R16" s="9">
        <f>Forecasts!Q4</f>
        <v>66.104166666666657</v>
      </c>
      <c r="S16" s="9">
        <f>Forecasts!R4</f>
        <v>67.408333333333317</v>
      </c>
      <c r="T16" s="9">
        <f>Forecasts!S4</f>
        <v>68.799166666666665</v>
      </c>
      <c r="U16" s="9">
        <f>Forecasts!T4</f>
        <v>70.220000000000013</v>
      </c>
      <c r="V16" s="9">
        <f>Forecasts!U4</f>
        <v>71.980833333333337</v>
      </c>
    </row>
    <row r="17" spans="2:22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61" t="s">
        <v>51</v>
      </c>
      <c r="C18" s="62">
        <f>MIN(C19:V19)</f>
        <v>4.1055540999999991</v>
      </c>
      <c r="D18" s="63" t="s">
        <v>52</v>
      </c>
      <c r="E18" s="62">
        <f>MAX(C19:V19)</f>
        <v>11.229729808333332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2" x14ac:dyDescent="0.2">
      <c r="B19" s="65"/>
      <c r="C19" s="62">
        <f t="shared" ref="C19:V19" si="3">C22-C28</f>
        <v>4.4858566499999988</v>
      </c>
      <c r="D19" s="62">
        <f t="shared" si="3"/>
        <v>5.3985605416666651</v>
      </c>
      <c r="E19" s="62">
        <f t="shared" si="3"/>
        <v>4.1055540999999991</v>
      </c>
      <c r="F19" s="62">
        <f t="shared" si="3"/>
        <v>5.2315824999999947</v>
      </c>
      <c r="G19" s="62">
        <f t="shared" si="3"/>
        <v>5.4592959333333368</v>
      </c>
      <c r="H19" s="62">
        <f t="shared" si="3"/>
        <v>6.9652894999999972</v>
      </c>
      <c r="I19" s="62">
        <f t="shared" si="3"/>
        <v>5.508960833333326</v>
      </c>
      <c r="J19" s="62">
        <f t="shared" si="3"/>
        <v>6.2296813333333247</v>
      </c>
      <c r="K19" s="62">
        <f t="shared" si="3"/>
        <v>5.6060267083333386</v>
      </c>
      <c r="L19" s="62">
        <f t="shared" si="3"/>
        <v>7.4764314250000012</v>
      </c>
      <c r="M19" s="62">
        <f t="shared" si="3"/>
        <v>6.1227231916666724</v>
      </c>
      <c r="N19" s="62">
        <f t="shared" si="3"/>
        <v>8.3744553750000037</v>
      </c>
      <c r="O19" s="62">
        <f t="shared" si="3"/>
        <v>6.6896282499999913</v>
      </c>
      <c r="P19" s="62">
        <f t="shared" si="3"/>
        <v>8.0416812333333354</v>
      </c>
      <c r="Q19" s="62">
        <f t="shared" si="3"/>
        <v>8.3579522249999911</v>
      </c>
      <c r="R19" s="62">
        <f t="shared" si="3"/>
        <v>8.2412064583333375</v>
      </c>
      <c r="S19" s="62">
        <f t="shared" si="3"/>
        <v>8.0350733333333437</v>
      </c>
      <c r="T19" s="62">
        <f t="shared" si="3"/>
        <v>7.9820793166666704</v>
      </c>
      <c r="U19" s="62">
        <f t="shared" si="3"/>
        <v>8.6496995999999911</v>
      </c>
      <c r="V19" s="62">
        <f t="shared" si="3"/>
        <v>11.229729808333332</v>
      </c>
    </row>
    <row r="20" spans="2:22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2" x14ac:dyDescent="0.2">
      <c r="C21" s="60">
        <f>C1</f>
        <v>2015</v>
      </c>
      <c r="D21" s="60">
        <f t="shared" ref="D21:V21" si="4">D1</f>
        <v>2016</v>
      </c>
      <c r="E21" s="60">
        <f t="shared" si="4"/>
        <v>2017</v>
      </c>
      <c r="F21" s="60">
        <f t="shared" si="4"/>
        <v>2018</v>
      </c>
      <c r="G21" s="60">
        <f t="shared" si="4"/>
        <v>2019</v>
      </c>
      <c r="H21" s="60">
        <f t="shared" si="4"/>
        <v>2020</v>
      </c>
      <c r="I21" s="60">
        <f t="shared" si="4"/>
        <v>2021</v>
      </c>
      <c r="J21" s="60">
        <f t="shared" si="4"/>
        <v>2022</v>
      </c>
      <c r="K21" s="60">
        <f t="shared" si="4"/>
        <v>2023</v>
      </c>
      <c r="L21" s="60">
        <f t="shared" si="4"/>
        <v>2024</v>
      </c>
      <c r="M21" s="60">
        <f t="shared" si="4"/>
        <v>2025</v>
      </c>
      <c r="N21" s="60">
        <f t="shared" si="4"/>
        <v>2026</v>
      </c>
      <c r="O21" s="60">
        <f t="shared" si="4"/>
        <v>2027</v>
      </c>
      <c r="P21" s="60">
        <f t="shared" si="4"/>
        <v>2028</v>
      </c>
      <c r="Q21" s="60">
        <f t="shared" si="4"/>
        <v>2029</v>
      </c>
      <c r="R21" s="60">
        <f t="shared" si="4"/>
        <v>2030</v>
      </c>
      <c r="S21" s="60">
        <f t="shared" si="4"/>
        <v>2031</v>
      </c>
      <c r="T21" s="60">
        <f t="shared" si="4"/>
        <v>2032</v>
      </c>
      <c r="U21" s="60">
        <f t="shared" si="4"/>
        <v>2033</v>
      </c>
      <c r="V21" s="60">
        <f t="shared" si="4"/>
        <v>2034</v>
      </c>
    </row>
    <row r="22" spans="2:22" x14ac:dyDescent="0.2">
      <c r="B22" s="3" t="s">
        <v>49</v>
      </c>
      <c r="C22" s="11">
        <f>C2*C$16</f>
        <v>35.095039683333326</v>
      </c>
      <c r="D22" s="11">
        <f t="shared" ref="D22:V23" si="5">D2*D$16</f>
        <v>37.22885579166666</v>
      </c>
      <c r="E22" s="11">
        <f t="shared" si="5"/>
        <v>38.687487274999995</v>
      </c>
      <c r="F22" s="11">
        <f t="shared" si="5"/>
        <v>42.134012499999997</v>
      </c>
      <c r="G22" s="11">
        <f t="shared" si="5"/>
        <v>45.068578616666663</v>
      </c>
      <c r="H22" s="11">
        <f t="shared" si="5"/>
        <v>48.036248749999999</v>
      </c>
      <c r="I22" s="11">
        <f t="shared" si="5"/>
        <v>49.800704999999994</v>
      </c>
      <c r="J22" s="11">
        <f t="shared" si="5"/>
        <v>52.63074666666666</v>
      </c>
      <c r="K22" s="11">
        <f t="shared" si="5"/>
        <v>54.599487250000003</v>
      </c>
      <c r="L22" s="11">
        <f t="shared" si="5"/>
        <v>57.896367508333334</v>
      </c>
      <c r="M22" s="11">
        <f t="shared" si="5"/>
        <v>58.521031450000017</v>
      </c>
      <c r="N22" s="11">
        <f t="shared" si="5"/>
        <v>63.094799625000007</v>
      </c>
      <c r="O22" s="11">
        <f t="shared" si="5"/>
        <v>63.626782874999982</v>
      </c>
      <c r="P22" s="11">
        <f t="shared" si="5"/>
        <v>66.368077150000005</v>
      </c>
      <c r="Q22" s="11">
        <f t="shared" si="5"/>
        <v>68.120923949999991</v>
      </c>
      <c r="R22" s="11">
        <f t="shared" si="5"/>
        <v>70.46968583333333</v>
      </c>
      <c r="S22" s="11">
        <f t="shared" si="5"/>
        <v>71.701570083333323</v>
      </c>
      <c r="T22" s="11">
        <f t="shared" si="5"/>
        <v>72.790894316666666</v>
      </c>
      <c r="U22" s="11">
        <f t="shared" si="5"/>
        <v>74.189536600000011</v>
      </c>
      <c r="V22" s="11">
        <f t="shared" si="5"/>
        <v>77.944445375000001</v>
      </c>
    </row>
    <row r="23" spans="2:22" x14ac:dyDescent="0.2">
      <c r="B23" s="3" t="s">
        <v>11</v>
      </c>
      <c r="C23" s="11">
        <f>C3*C$16</f>
        <v>34.202171333333325</v>
      </c>
      <c r="D23" s="11">
        <f t="shared" si="5"/>
        <v>35.891849999999998</v>
      </c>
      <c r="E23" s="11">
        <f t="shared" si="5"/>
        <v>37.683069250000003</v>
      </c>
      <c r="F23" s="11">
        <f t="shared" si="5"/>
        <v>40.876779999999997</v>
      </c>
      <c r="G23" s="11">
        <f t="shared" si="5"/>
        <v>43.530790166666662</v>
      </c>
      <c r="H23" s="11">
        <f t="shared" si="5"/>
        <v>46.915187499999995</v>
      </c>
      <c r="I23" s="11">
        <f t="shared" si="5"/>
        <v>48.859347916666664</v>
      </c>
      <c r="J23" s="11">
        <f t="shared" si="5"/>
        <v>51.146314999999994</v>
      </c>
      <c r="K23" s="11">
        <f t="shared" si="5"/>
        <v>53.72549875</v>
      </c>
      <c r="L23" s="11">
        <f t="shared" si="5"/>
        <v>56.390079333333325</v>
      </c>
      <c r="M23" s="11">
        <f t="shared" si="5"/>
        <v>57.307448916666672</v>
      </c>
      <c r="N23" s="11">
        <f t="shared" si="5"/>
        <v>61.175936249999999</v>
      </c>
      <c r="O23" s="11">
        <f t="shared" si="5"/>
        <v>62.711468749999987</v>
      </c>
      <c r="P23" s="11">
        <f t="shared" si="5"/>
        <v>64.328484333333336</v>
      </c>
      <c r="Q23" s="11">
        <f t="shared" si="5"/>
        <v>66.382694999999998</v>
      </c>
      <c r="R23" s="11">
        <f t="shared" si="5"/>
        <v>68.754943749999995</v>
      </c>
      <c r="S23" s="11">
        <f t="shared" si="5"/>
        <v>69.329470833333318</v>
      </c>
      <c r="T23" s="11">
        <f t="shared" si="5"/>
        <v>71.984568083333329</v>
      </c>
      <c r="U23" s="11">
        <f t="shared" si="5"/>
        <v>73.597582000000017</v>
      </c>
      <c r="V23" s="11">
        <f t="shared" si="5"/>
        <v>75.587073083333337</v>
      </c>
    </row>
    <row r="24" spans="2:22" x14ac:dyDescent="0.2">
      <c r="B24" s="3" t="s">
        <v>12</v>
      </c>
      <c r="C24" s="11">
        <f>C4*C$16</f>
        <v>33.11175708333333</v>
      </c>
      <c r="D24" s="11">
        <f t="shared" ref="D24:V24" si="6">D4*D$16</f>
        <v>35.350378124999992</v>
      </c>
      <c r="E24" s="11">
        <f t="shared" si="6"/>
        <v>37.066064374999996</v>
      </c>
      <c r="F24" s="11">
        <f t="shared" si="6"/>
        <v>40.2648875</v>
      </c>
      <c r="G24" s="11">
        <f t="shared" si="6"/>
        <v>42.674364166666663</v>
      </c>
      <c r="H24" s="11">
        <f t="shared" si="6"/>
        <v>45.410781249999985</v>
      </c>
      <c r="I24" s="11">
        <f t="shared" si="6"/>
        <v>48.255130208333327</v>
      </c>
      <c r="J24" s="11">
        <f t="shared" si="6"/>
        <v>50.093404166666659</v>
      </c>
      <c r="K24" s="11">
        <f t="shared" si="6"/>
        <v>52.868039583333342</v>
      </c>
      <c r="L24" s="11">
        <f t="shared" si="6"/>
        <v>55.508310208333334</v>
      </c>
      <c r="M24" s="11">
        <f t="shared" si="6"/>
        <v>56.512973125000009</v>
      </c>
      <c r="N24" s="11">
        <f t="shared" si="6"/>
        <v>59.975540625000008</v>
      </c>
      <c r="O24" s="11">
        <f t="shared" si="6"/>
        <v>61.633378124999979</v>
      </c>
      <c r="P24" s="11">
        <f t="shared" si="6"/>
        <v>63.403653750000004</v>
      </c>
      <c r="Q24" s="11">
        <f t="shared" si="6"/>
        <v>65.679217499999993</v>
      </c>
      <c r="R24" s="11">
        <f t="shared" si="6"/>
        <v>66.980046874999985</v>
      </c>
      <c r="S24" s="11">
        <f t="shared" si="6"/>
        <v>68.503718749999976</v>
      </c>
      <c r="T24" s="11">
        <f t="shared" si="6"/>
        <v>71.000739999999993</v>
      </c>
      <c r="U24" s="11">
        <f t="shared" si="6"/>
        <v>72.080830000000006</v>
      </c>
      <c r="V24" s="11">
        <f t="shared" si="6"/>
        <v>73.780354166666669</v>
      </c>
    </row>
    <row r="25" spans="2:22" x14ac:dyDescent="0.2">
      <c r="B25" s="3" t="s">
        <v>5</v>
      </c>
      <c r="C25" s="11">
        <f>AVERAGE(C$34:C$133)*C$16</f>
        <v>32.598333333333315</v>
      </c>
      <c r="D25" s="11">
        <f t="shared" ref="D25:V25" si="7">AVERAGE(D$34:D$133)*D$16</f>
        <v>34.379166666666663</v>
      </c>
      <c r="E25" s="11">
        <f>AVERAGE(E$34:E$133)*E$16</f>
        <v>36.616035300000014</v>
      </c>
      <c r="F25" s="11">
        <f t="shared" si="7"/>
        <v>39.347639000000001</v>
      </c>
      <c r="G25" s="11">
        <f t="shared" si="7"/>
        <v>41.98082703333332</v>
      </c>
      <c r="H25" s="11">
        <f t="shared" si="7"/>
        <v>44.576782999999985</v>
      </c>
      <c r="I25" s="11">
        <f t="shared" si="7"/>
        <v>47.020833333333329</v>
      </c>
      <c r="J25" s="11">
        <f>AVERAGE(J$34:J$133)*J$16</f>
        <v>49.316666666666677</v>
      </c>
      <c r="K25" s="11">
        <f t="shared" si="7"/>
        <v>51.654166666666661</v>
      </c>
      <c r="L25" s="11">
        <f t="shared" si="7"/>
        <v>53.930833333333332</v>
      </c>
      <c r="M25" s="11">
        <f t="shared" si="7"/>
        <v>55.36084481666667</v>
      </c>
      <c r="N25" s="11">
        <f t="shared" si="7"/>
        <v>58.9851405</v>
      </c>
      <c r="O25" s="11">
        <f t="shared" si="7"/>
        <v>60.739929499999981</v>
      </c>
      <c r="P25" s="11">
        <f t="shared" si="7"/>
        <v>62.065442516666678</v>
      </c>
      <c r="Q25" s="11">
        <f t="shared" si="7"/>
        <v>63.947383799999983</v>
      </c>
      <c r="R25" s="11">
        <f t="shared" si="7"/>
        <v>66.102844583333336</v>
      </c>
      <c r="S25" s="11">
        <f t="shared" si="7"/>
        <v>67.404288833333325</v>
      </c>
      <c r="T25" s="11">
        <f t="shared" si="7"/>
        <v>68.800542650000011</v>
      </c>
      <c r="U25" s="11">
        <f t="shared" si="7"/>
        <v>70.222808799999996</v>
      </c>
      <c r="V25" s="11">
        <f t="shared" si="7"/>
        <v>71.980833333333322</v>
      </c>
    </row>
    <row r="26" spans="2:22" x14ac:dyDescent="0.2">
      <c r="B26" s="3" t="s">
        <v>13</v>
      </c>
      <c r="C26" s="11">
        <f>C6*C$16</f>
        <v>31.946366666666663</v>
      </c>
      <c r="D26" s="11">
        <f t="shared" ref="D26:V26" si="8">D6*D$16</f>
        <v>33.502497916666663</v>
      </c>
      <c r="E26" s="11">
        <f t="shared" si="8"/>
        <v>36.187244374999999</v>
      </c>
      <c r="F26" s="11">
        <f t="shared" si="8"/>
        <v>38.326900000000002</v>
      </c>
      <c r="G26" s="11">
        <f t="shared" si="8"/>
        <v>41.236492083333324</v>
      </c>
      <c r="H26" s="11">
        <f t="shared" si="8"/>
        <v>43.672356249999993</v>
      </c>
      <c r="I26" s="11">
        <f t="shared" si="8"/>
        <v>45.810046874999998</v>
      </c>
      <c r="J26" s="11">
        <f t="shared" si="8"/>
        <v>48.465954166666663</v>
      </c>
      <c r="K26" s="11">
        <f t="shared" si="8"/>
        <v>50.375726041666667</v>
      </c>
      <c r="L26" s="11">
        <f t="shared" si="8"/>
        <v>52.582562499999995</v>
      </c>
      <c r="M26" s="11">
        <f t="shared" si="8"/>
        <v>54.464498958333344</v>
      </c>
      <c r="N26" s="11">
        <f t="shared" si="8"/>
        <v>57.586546875000003</v>
      </c>
      <c r="O26" s="11">
        <f t="shared" si="8"/>
        <v>59.659409374999989</v>
      </c>
      <c r="P26" s="11">
        <f t="shared" si="8"/>
        <v>60.905369791666665</v>
      </c>
      <c r="Q26" s="11">
        <f t="shared" si="8"/>
        <v>62.56153312499999</v>
      </c>
      <c r="R26" s="11">
        <f t="shared" si="8"/>
        <v>65.129130208333322</v>
      </c>
      <c r="S26" s="11">
        <f t="shared" si="8"/>
        <v>66.211835416666645</v>
      </c>
      <c r="T26" s="11">
        <f t="shared" si="8"/>
        <v>66.821190625</v>
      </c>
      <c r="U26" s="11">
        <f t="shared" si="8"/>
        <v>68.622495000000015</v>
      </c>
      <c r="V26" s="11">
        <f t="shared" si="8"/>
        <v>69.605465833333341</v>
      </c>
    </row>
    <row r="27" spans="2:22" x14ac:dyDescent="0.2">
      <c r="B27" s="3" t="s">
        <v>14</v>
      </c>
      <c r="C27" s="11">
        <f>C7*C$16</f>
        <v>31.248762333333328</v>
      </c>
      <c r="D27" s="11">
        <f t="shared" ref="D27:V28" si="9">D7*D$16</f>
        <v>33.055568749999999</v>
      </c>
      <c r="E27" s="11">
        <f t="shared" si="9"/>
        <v>35.335887499999998</v>
      </c>
      <c r="F27" s="11">
        <f t="shared" si="9"/>
        <v>37.772064999999998</v>
      </c>
      <c r="G27" s="11">
        <f t="shared" si="9"/>
        <v>40.294003666666661</v>
      </c>
      <c r="H27" s="11">
        <f t="shared" si="9"/>
        <v>42.368537499999995</v>
      </c>
      <c r="I27" s="11">
        <f t="shared" si="9"/>
        <v>44.984831249999999</v>
      </c>
      <c r="J27" s="11">
        <f t="shared" si="9"/>
        <v>47.393316666666664</v>
      </c>
      <c r="K27" s="11">
        <f t="shared" si="9"/>
        <v>49.722300833333335</v>
      </c>
      <c r="L27" s="11">
        <f t="shared" si="9"/>
        <v>51.525518166666664</v>
      </c>
      <c r="M27" s="11">
        <f t="shared" si="9"/>
        <v>53.293546833333345</v>
      </c>
      <c r="N27" s="11">
        <f t="shared" si="9"/>
        <v>57.035013750000005</v>
      </c>
      <c r="O27" s="11">
        <f t="shared" si="9"/>
        <v>59.219062499999986</v>
      </c>
      <c r="P27" s="11">
        <f t="shared" si="9"/>
        <v>59.828469749999996</v>
      </c>
      <c r="Q27" s="11">
        <f t="shared" si="9"/>
        <v>61.451957249999992</v>
      </c>
      <c r="R27" s="11">
        <f t="shared" si="9"/>
        <v>63.850014583333326</v>
      </c>
      <c r="S27" s="11">
        <f t="shared" si="9"/>
        <v>65.763569999999987</v>
      </c>
      <c r="T27" s="11">
        <f t="shared" si="9"/>
        <v>65.52432633333332</v>
      </c>
      <c r="U27" s="11">
        <f t="shared" si="9"/>
        <v>67.284804000000008</v>
      </c>
      <c r="V27" s="11">
        <f t="shared" si="9"/>
        <v>68.086670249999997</v>
      </c>
    </row>
    <row r="28" spans="2:22" x14ac:dyDescent="0.2">
      <c r="B28" s="3" t="s">
        <v>50</v>
      </c>
      <c r="C28" s="11">
        <f>C8*C$16</f>
        <v>30.609183033333327</v>
      </c>
      <c r="D28" s="11">
        <f t="shared" si="9"/>
        <v>31.830295249999995</v>
      </c>
      <c r="E28" s="11">
        <f t="shared" si="9"/>
        <v>34.581933174999996</v>
      </c>
      <c r="F28" s="11">
        <f t="shared" si="9"/>
        <v>36.902430000000003</v>
      </c>
      <c r="G28" s="11">
        <f t="shared" si="9"/>
        <v>39.609282683333326</v>
      </c>
      <c r="H28" s="11">
        <f t="shared" si="9"/>
        <v>41.070959250000001</v>
      </c>
      <c r="I28" s="11">
        <f t="shared" si="9"/>
        <v>44.291744166666668</v>
      </c>
      <c r="J28" s="11">
        <f t="shared" si="9"/>
        <v>46.401065333333335</v>
      </c>
      <c r="K28" s="11">
        <f t="shared" si="9"/>
        <v>48.993460541666664</v>
      </c>
      <c r="L28" s="11">
        <f t="shared" si="9"/>
        <v>50.419936083333333</v>
      </c>
      <c r="M28" s="11">
        <f t="shared" si="9"/>
        <v>52.398308258333344</v>
      </c>
      <c r="N28" s="11">
        <f t="shared" si="9"/>
        <v>54.720344250000004</v>
      </c>
      <c r="O28" s="11">
        <f t="shared" si="9"/>
        <v>56.937154624999991</v>
      </c>
      <c r="P28" s="11">
        <f t="shared" si="9"/>
        <v>58.326395916666669</v>
      </c>
      <c r="Q28" s="11">
        <f t="shared" si="9"/>
        <v>59.762971725</v>
      </c>
      <c r="R28" s="11">
        <f t="shared" si="9"/>
        <v>62.228479374999992</v>
      </c>
      <c r="S28" s="11">
        <f t="shared" si="9"/>
        <v>63.666496749999979</v>
      </c>
      <c r="T28" s="11">
        <f t="shared" si="9"/>
        <v>64.808814999999996</v>
      </c>
      <c r="U28" s="11">
        <f t="shared" si="9"/>
        <v>65.53983700000002</v>
      </c>
      <c r="V28" s="11">
        <f t="shared" si="9"/>
        <v>66.714715566666669</v>
      </c>
    </row>
    <row r="30" spans="2:22" x14ac:dyDescent="0.2">
      <c r="B30" s="3" t="s">
        <v>3</v>
      </c>
      <c r="C30" s="3" t="s">
        <v>6</v>
      </c>
      <c r="F30" s="12"/>
    </row>
    <row r="31" spans="2:2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x14ac:dyDescent="0.2">
      <c r="B32" s="3" t="s">
        <v>4</v>
      </c>
      <c r="C32" s="3" t="s">
        <v>0</v>
      </c>
    </row>
    <row r="33" spans="1:25" ht="51" x14ac:dyDescent="0.2">
      <c r="B33" s="3" t="s">
        <v>46</v>
      </c>
      <c r="C33" s="3">
        <v>2015</v>
      </c>
      <c r="D33" s="3">
        <f>C33+1</f>
        <v>2016</v>
      </c>
      <c r="E33" s="3">
        <f t="shared" ref="E33:V33" si="10">D33+1</f>
        <v>2017</v>
      </c>
      <c r="F33" s="3">
        <f t="shared" si="10"/>
        <v>2018</v>
      </c>
      <c r="G33" s="3">
        <f t="shared" si="10"/>
        <v>2019</v>
      </c>
      <c r="H33" s="3">
        <f t="shared" si="10"/>
        <v>2020</v>
      </c>
      <c r="I33" s="3">
        <f t="shared" si="10"/>
        <v>2021</v>
      </c>
      <c r="J33" s="3">
        <f t="shared" si="10"/>
        <v>2022</v>
      </c>
      <c r="K33" s="3">
        <f t="shared" si="10"/>
        <v>2023</v>
      </c>
      <c r="L33" s="3">
        <f t="shared" si="10"/>
        <v>2024</v>
      </c>
      <c r="M33" s="3">
        <f t="shared" si="10"/>
        <v>2025</v>
      </c>
      <c r="N33" s="3">
        <f t="shared" si="10"/>
        <v>2026</v>
      </c>
      <c r="O33" s="3">
        <f t="shared" si="10"/>
        <v>2027</v>
      </c>
      <c r="P33" s="3">
        <f t="shared" si="10"/>
        <v>2028</v>
      </c>
      <c r="Q33" s="3">
        <f t="shared" si="10"/>
        <v>2029</v>
      </c>
      <c r="R33" s="3">
        <f t="shared" si="10"/>
        <v>2030</v>
      </c>
      <c r="S33" s="3">
        <f t="shared" si="10"/>
        <v>2031</v>
      </c>
      <c r="T33" s="3">
        <f t="shared" si="10"/>
        <v>2032</v>
      </c>
      <c r="U33" s="3">
        <f t="shared" si="10"/>
        <v>2033</v>
      </c>
      <c r="V33" s="3">
        <f t="shared" si="10"/>
        <v>2034</v>
      </c>
      <c r="W33" s="58" t="s">
        <v>48</v>
      </c>
      <c r="X33" s="59" t="s">
        <v>5</v>
      </c>
      <c r="Y33" s="58" t="s">
        <v>47</v>
      </c>
    </row>
    <row r="34" spans="1:25" x14ac:dyDescent="0.2">
      <c r="A34" s="3">
        <f>X34</f>
        <v>1.0157</v>
      </c>
      <c r="B34" s="3">
        <f>'MidC Shocks'!AG5</f>
        <v>6</v>
      </c>
      <c r="C34" s="7">
        <f>'MidC Shocks'!AH5</f>
        <v>1.0429999999999999</v>
      </c>
      <c r="D34" s="7">
        <f>'MidC Shocks'!AI5</f>
        <v>1.0349999999999999</v>
      </c>
      <c r="E34" s="7">
        <f>'MidC Shocks'!AJ5</f>
        <v>1.0389999999999999</v>
      </c>
      <c r="F34" s="7">
        <f>'MidC Shocks'!AK5</f>
        <v>1.0169999999999999</v>
      </c>
      <c r="G34" s="7">
        <f>'MidC Shocks'!AL5</f>
        <v>1.034</v>
      </c>
      <c r="H34" s="7">
        <f>'MidC Shocks'!AM5</f>
        <v>1.0569999999999999</v>
      </c>
      <c r="I34" s="7">
        <f>'MidC Shocks'!AN5</f>
        <v>1.0049999999999999</v>
      </c>
      <c r="J34" s="7">
        <f>'MidC Shocks'!AO5</f>
        <v>1.044</v>
      </c>
      <c r="K34" s="7">
        <f>'MidC Shocks'!AP5</f>
        <v>1.0269999999999999</v>
      </c>
      <c r="L34" s="7">
        <f>'MidC Shocks'!AQ5</f>
        <v>0.96799999999999997</v>
      </c>
      <c r="M34" s="7">
        <f>'MidC Shocks'!AR5</f>
        <v>1.0069999999999999</v>
      </c>
      <c r="N34" s="7">
        <f>'MidC Shocks'!AS5</f>
        <v>1.014</v>
      </c>
      <c r="O34" s="7">
        <f>'MidC Shocks'!AT5</f>
        <v>0.97499999999999998</v>
      </c>
      <c r="P34" s="7">
        <f>'MidC Shocks'!AU5</f>
        <v>1.028</v>
      </c>
      <c r="Q34" s="7">
        <f>'MidC Shocks'!AV5</f>
        <v>1.0269999999999999</v>
      </c>
      <c r="R34" s="7">
        <f>'MidC Shocks'!AW5</f>
        <v>1.0009999999999999</v>
      </c>
      <c r="S34" s="7">
        <f>'MidC Shocks'!AX5</f>
        <v>0.98399999999999999</v>
      </c>
      <c r="T34" s="7">
        <f>'MidC Shocks'!AY5</f>
        <v>0.98299999999999998</v>
      </c>
      <c r="U34" s="7">
        <f>'MidC Shocks'!AZ5</f>
        <v>0.98</v>
      </c>
      <c r="V34" s="7">
        <f>'MidC Shocks'!BA5</f>
        <v>1.046</v>
      </c>
      <c r="W34" s="33">
        <f>'MidC Shocks'!BB5</f>
        <v>8</v>
      </c>
      <c r="X34" s="49">
        <f>'MidC Shocks'!BC5</f>
        <v>1.0157</v>
      </c>
      <c r="Y34" s="53">
        <f>'MidC Shocks'!BD5</f>
        <v>1</v>
      </c>
    </row>
    <row r="35" spans="1:25" x14ac:dyDescent="0.2">
      <c r="A35" s="3">
        <f t="shared" ref="A35:A83" si="11">X35</f>
        <v>1.0137499999999999</v>
      </c>
      <c r="B35" s="3">
        <f>'MidC Shocks'!AG6</f>
        <v>18</v>
      </c>
      <c r="C35" s="7">
        <f>'MidC Shocks'!AH6</f>
        <v>1.008</v>
      </c>
      <c r="D35" s="7">
        <f>'MidC Shocks'!AI6</f>
        <v>1.0489999999999999</v>
      </c>
      <c r="E35" s="7">
        <f>'MidC Shocks'!AJ6</f>
        <v>1.0089999999999999</v>
      </c>
      <c r="F35" s="7">
        <f>'MidC Shocks'!AK6</f>
        <v>1.038</v>
      </c>
      <c r="G35" s="7">
        <f>'MidC Shocks'!AL6</f>
        <v>1.0089999999999999</v>
      </c>
      <c r="H35" s="7">
        <f>'MidC Shocks'!AM6</f>
        <v>1.0029999999999999</v>
      </c>
      <c r="I35" s="7">
        <f>'MidC Shocks'!AN6</f>
        <v>1.0349999999999999</v>
      </c>
      <c r="J35" s="7">
        <f>'MidC Shocks'!AO6</f>
        <v>1.0149999999999999</v>
      </c>
      <c r="K35" s="7">
        <f>'MidC Shocks'!AP6</f>
        <v>1.0109999999999999</v>
      </c>
      <c r="L35" s="7">
        <f>'MidC Shocks'!AQ6</f>
        <v>0.99299999999999999</v>
      </c>
      <c r="M35" s="7">
        <f>'MidC Shocks'!AR6</f>
        <v>1.0009999999999999</v>
      </c>
      <c r="N35" s="7">
        <f>'MidC Shocks'!AS6</f>
        <v>1.032</v>
      </c>
      <c r="O35" s="7">
        <f>'MidC Shocks'!AT6</f>
        <v>1.0109999999999999</v>
      </c>
      <c r="P35" s="7">
        <f>'MidC Shocks'!AU6</f>
        <v>1.02</v>
      </c>
      <c r="Q35" s="7">
        <f>'MidC Shocks'!AV6</f>
        <v>0.98899999999999999</v>
      </c>
      <c r="R35" s="7">
        <f>'MidC Shocks'!AW6</f>
        <v>0.93500000000000005</v>
      </c>
      <c r="S35" s="7">
        <f>'MidC Shocks'!AX6</f>
        <v>1.0529999999999999</v>
      </c>
      <c r="T35" s="7">
        <f>'MidC Shocks'!AY6</f>
        <v>1.0409999999999999</v>
      </c>
      <c r="U35" s="7">
        <f>'MidC Shocks'!AZ6</f>
        <v>0.998</v>
      </c>
      <c r="V35" s="7">
        <f>'MidC Shocks'!BA6</f>
        <v>1.0249999999999999</v>
      </c>
      <c r="W35" s="33">
        <f>'MidC Shocks'!BB6</f>
        <v>13</v>
      </c>
      <c r="X35" s="49">
        <f>'MidC Shocks'!BC6</f>
        <v>1.0137499999999999</v>
      </c>
      <c r="Y35" s="53">
        <f>'MidC Shocks'!BD6</f>
        <v>2</v>
      </c>
    </row>
    <row r="36" spans="1:25" x14ac:dyDescent="0.2">
      <c r="A36" s="3">
        <f t="shared" si="11"/>
        <v>1.0106999999999997</v>
      </c>
      <c r="B36" s="3">
        <f>'MidC Shocks'!AG7</f>
        <v>22</v>
      </c>
      <c r="C36" s="7">
        <f>'MidC Shocks'!AH7</f>
        <v>0.996</v>
      </c>
      <c r="D36" s="7">
        <f>'MidC Shocks'!AI7</f>
        <v>1.03</v>
      </c>
      <c r="E36" s="7">
        <f>'MidC Shocks'!AJ7</f>
        <v>1.018</v>
      </c>
      <c r="F36" s="7">
        <f>'MidC Shocks'!AK7</f>
        <v>1.083</v>
      </c>
      <c r="G36" s="7">
        <f>'MidC Shocks'!AL7</f>
        <v>0.98799999999999999</v>
      </c>
      <c r="H36" s="7">
        <f>'MidC Shocks'!AM7</f>
        <v>1.085</v>
      </c>
      <c r="I36" s="7">
        <f>'MidC Shocks'!AN7</f>
        <v>0.94</v>
      </c>
      <c r="J36" s="7">
        <f>'MidC Shocks'!AO7</f>
        <v>1.036</v>
      </c>
      <c r="K36" s="7">
        <f>'MidC Shocks'!AP7</f>
        <v>0.97599999999999998</v>
      </c>
      <c r="L36" s="7">
        <f>'MidC Shocks'!AQ7</f>
        <v>1.0720000000000001</v>
      </c>
      <c r="M36" s="7">
        <f>'MidC Shocks'!AR7</f>
        <v>1.0269999999999999</v>
      </c>
      <c r="N36" s="7">
        <f>'MidC Shocks'!AS7</f>
        <v>0.98</v>
      </c>
      <c r="O36" s="7">
        <f>'MidC Shocks'!AT7</f>
        <v>1.026</v>
      </c>
      <c r="P36" s="7">
        <f>'MidC Shocks'!AU7</f>
        <v>0.98399999999999999</v>
      </c>
      <c r="Q36" s="7">
        <f>'MidC Shocks'!AV7</f>
        <v>0.96099999999999997</v>
      </c>
      <c r="R36" s="7">
        <f>'MidC Shocks'!AW7</f>
        <v>0.97699999999999998</v>
      </c>
      <c r="S36" s="7">
        <f>'MidC Shocks'!AX7</f>
        <v>0.97599999999999998</v>
      </c>
      <c r="T36" s="7">
        <f>'MidC Shocks'!AY7</f>
        <v>1.046</v>
      </c>
      <c r="U36" s="7">
        <f>'MidC Shocks'!AZ7</f>
        <v>1.034</v>
      </c>
      <c r="V36" s="7">
        <f>'MidC Shocks'!BA7</f>
        <v>0.97899999999999998</v>
      </c>
      <c r="W36" s="33">
        <f>'MidC Shocks'!BB7</f>
        <v>33</v>
      </c>
      <c r="X36" s="49">
        <f>'MidC Shocks'!BC7</f>
        <v>1.0106999999999997</v>
      </c>
      <c r="Y36" s="53">
        <f>'MidC Shocks'!BD7</f>
        <v>3</v>
      </c>
    </row>
    <row r="37" spans="1:25" x14ac:dyDescent="0.2">
      <c r="A37" s="3">
        <f t="shared" si="11"/>
        <v>1.0085500000000001</v>
      </c>
      <c r="B37" s="3">
        <f>'MidC Shocks'!AG8</f>
        <v>29</v>
      </c>
      <c r="C37" s="7">
        <f>'MidC Shocks'!AH8</f>
        <v>1.0720000000000001</v>
      </c>
      <c r="D37" s="7">
        <f>'MidC Shocks'!AI8</f>
        <v>1.0109999999999999</v>
      </c>
      <c r="E37" s="7">
        <f>'MidC Shocks'!AJ8</f>
        <v>0.996</v>
      </c>
      <c r="F37" s="7">
        <f>'MidC Shocks'!AK8</f>
        <v>1.006</v>
      </c>
      <c r="G37" s="7">
        <f>'MidC Shocks'!AL8</f>
        <v>0.98</v>
      </c>
      <c r="H37" s="7">
        <f>'MidC Shocks'!AM8</f>
        <v>0.93100000000000005</v>
      </c>
      <c r="I37" s="7">
        <f>'MidC Shocks'!AN8</f>
        <v>1.0269999999999999</v>
      </c>
      <c r="J37" s="7">
        <f>'MidC Shocks'!AO8</f>
        <v>1.0169999999999999</v>
      </c>
      <c r="K37" s="7">
        <f>'MidC Shocks'!AP8</f>
        <v>0.96299999999999997</v>
      </c>
      <c r="L37" s="7">
        <f>'MidC Shocks'!AQ8</f>
        <v>1.006</v>
      </c>
      <c r="M37" s="7">
        <f>'MidC Shocks'!AR8</f>
        <v>1.0349999999999999</v>
      </c>
      <c r="N37" s="7">
        <f>'MidC Shocks'!AS8</f>
        <v>1.0369999999999999</v>
      </c>
      <c r="O37" s="7">
        <f>'MidC Shocks'!AT8</f>
        <v>0.98399999999999999</v>
      </c>
      <c r="P37" s="7">
        <f>'MidC Shocks'!AU8</f>
        <v>1.004</v>
      </c>
      <c r="Q37" s="7">
        <f>'MidC Shocks'!AV8</f>
        <v>1.038</v>
      </c>
      <c r="R37" s="7">
        <f>'MidC Shocks'!AW8</f>
        <v>0.99099999999999999</v>
      </c>
      <c r="S37" s="7">
        <f>'MidC Shocks'!AX8</f>
        <v>0.97199999999999998</v>
      </c>
      <c r="T37" s="7">
        <f>'MidC Shocks'!AY8</f>
        <v>1.0209999999999999</v>
      </c>
      <c r="U37" s="7">
        <f>'MidC Shocks'!AZ8</f>
        <v>1.0249999999999999</v>
      </c>
      <c r="V37" s="7">
        <f>'MidC Shocks'!BA8</f>
        <v>1.0549999999999999</v>
      </c>
      <c r="W37" s="33">
        <f>'MidC Shocks'!BB8</f>
        <v>4</v>
      </c>
      <c r="X37" s="49">
        <f>'MidC Shocks'!BC8</f>
        <v>1.0085500000000001</v>
      </c>
      <c r="Y37" s="53">
        <f>'MidC Shocks'!BD8</f>
        <v>4</v>
      </c>
    </row>
    <row r="38" spans="1:25" x14ac:dyDescent="0.2">
      <c r="A38" s="3">
        <f t="shared" si="11"/>
        <v>1.0085000000000002</v>
      </c>
      <c r="B38" s="3">
        <f>'MidC Shocks'!AG9</f>
        <v>19</v>
      </c>
      <c r="C38" s="7">
        <f>'MidC Shocks'!AH9</f>
        <v>1.0149999999999999</v>
      </c>
      <c r="D38" s="7">
        <f>'MidC Shocks'!AI9</f>
        <v>1.044</v>
      </c>
      <c r="E38" s="7">
        <f>'MidC Shocks'!AJ9</f>
        <v>0.99399999999999999</v>
      </c>
      <c r="F38" s="7">
        <f>'MidC Shocks'!AK9</f>
        <v>0.95899999999999996</v>
      </c>
      <c r="G38" s="7">
        <f>'MidC Shocks'!AL9</f>
        <v>1.0149999999999999</v>
      </c>
      <c r="H38" s="7">
        <f>'MidC Shocks'!AM9</f>
        <v>0.996</v>
      </c>
      <c r="I38" s="7">
        <f>'MidC Shocks'!AN9</f>
        <v>1.022</v>
      </c>
      <c r="J38" s="7">
        <f>'MidC Shocks'!AO9</f>
        <v>1.077</v>
      </c>
      <c r="K38" s="7">
        <f>'MidC Shocks'!AP9</f>
        <v>1.056</v>
      </c>
      <c r="L38" s="7">
        <f>'MidC Shocks'!AQ9</f>
        <v>0.94299999999999995</v>
      </c>
      <c r="M38" s="7">
        <f>'MidC Shocks'!AR9</f>
        <v>0.98799999999999999</v>
      </c>
      <c r="N38" s="7">
        <f>'MidC Shocks'!AS9</f>
        <v>1.0629999999999999</v>
      </c>
      <c r="O38" s="7">
        <f>'MidC Shocks'!AT9</f>
        <v>1.012</v>
      </c>
      <c r="P38" s="7">
        <f>'MidC Shocks'!AU9</f>
        <v>1.0089999999999999</v>
      </c>
      <c r="Q38" s="7">
        <f>'MidC Shocks'!AV9</f>
        <v>0.96099999999999997</v>
      </c>
      <c r="R38" s="7">
        <f>'MidC Shocks'!AW9</f>
        <v>1.0409999999999999</v>
      </c>
      <c r="S38" s="7">
        <f>'MidC Shocks'!AX9</f>
        <v>0.98299999999999998</v>
      </c>
      <c r="T38" s="7">
        <f>'MidC Shocks'!AY9</f>
        <v>1.0089999999999999</v>
      </c>
      <c r="U38" s="7">
        <f>'MidC Shocks'!AZ9</f>
        <v>0.97299999999999998</v>
      </c>
      <c r="V38" s="7">
        <f>'MidC Shocks'!BA9</f>
        <v>1.01</v>
      </c>
      <c r="W38" s="33">
        <f>'MidC Shocks'!BB9</f>
        <v>22</v>
      </c>
      <c r="X38" s="49">
        <f>'MidC Shocks'!BC9</f>
        <v>1.0085000000000002</v>
      </c>
      <c r="Y38" s="53">
        <f>'MidC Shocks'!BD9</f>
        <v>5</v>
      </c>
    </row>
    <row r="39" spans="1:25" x14ac:dyDescent="0.2">
      <c r="A39" s="3">
        <f t="shared" si="11"/>
        <v>1.0080500000000001</v>
      </c>
      <c r="B39" s="3">
        <f>'MidC Shocks'!AG10</f>
        <v>44</v>
      </c>
      <c r="C39" s="7">
        <f>'MidC Shocks'!AH10</f>
        <v>1.0229999999999999</v>
      </c>
      <c r="D39" s="7">
        <f>'MidC Shocks'!AI10</f>
        <v>1.0629999999999999</v>
      </c>
      <c r="E39" s="7">
        <f>'MidC Shocks'!AJ10</f>
        <v>1.0029999999999999</v>
      </c>
      <c r="F39" s="7">
        <f>'MidC Shocks'!AK10</f>
        <v>0.98599999999999999</v>
      </c>
      <c r="G39" s="7">
        <f>'MidC Shocks'!AL10</f>
        <v>0.996</v>
      </c>
      <c r="H39" s="7">
        <f>'MidC Shocks'!AM10</f>
        <v>1.002</v>
      </c>
      <c r="I39" s="7">
        <f>'MidC Shocks'!AN10</f>
        <v>1.0329999999999999</v>
      </c>
      <c r="J39" s="7">
        <f>'MidC Shocks'!AO10</f>
        <v>1.002</v>
      </c>
      <c r="K39" s="7">
        <f>'MidC Shocks'!AP10</f>
        <v>1.0580000000000001</v>
      </c>
      <c r="L39" s="7">
        <f>'MidC Shocks'!AQ10</f>
        <v>1.0349999999999999</v>
      </c>
      <c r="M39" s="7">
        <f>'MidC Shocks'!AR10</f>
        <v>0.95699999999999996</v>
      </c>
      <c r="N39" s="7">
        <f>'MidC Shocks'!AS10</f>
        <v>0.97</v>
      </c>
      <c r="O39" s="7">
        <f>'MidC Shocks'!AT10</f>
        <v>1.0509999999999999</v>
      </c>
      <c r="P39" s="7">
        <f>'MidC Shocks'!AU10</f>
        <v>0.98399999999999999</v>
      </c>
      <c r="Q39" s="7">
        <f>'MidC Shocks'!AV10</f>
        <v>1.0269999999999999</v>
      </c>
      <c r="R39" s="7">
        <f>'MidC Shocks'!AW10</f>
        <v>0.999</v>
      </c>
      <c r="S39" s="7">
        <f>'MidC Shocks'!AX10</f>
        <v>1.014</v>
      </c>
      <c r="T39" s="7">
        <f>'MidC Shocks'!AY10</f>
        <v>0.97499999999999998</v>
      </c>
      <c r="U39" s="7">
        <f>'MidC Shocks'!AZ10</f>
        <v>0.998</v>
      </c>
      <c r="V39" s="7">
        <f>'MidC Shocks'!BA10</f>
        <v>0.98499999999999999</v>
      </c>
      <c r="W39" s="33">
        <f>'MidC Shocks'!BB10</f>
        <v>32</v>
      </c>
      <c r="X39" s="49">
        <f>'MidC Shocks'!BC10</f>
        <v>1.0080500000000001</v>
      </c>
      <c r="Y39" s="53">
        <f>'MidC Shocks'!BD10</f>
        <v>6</v>
      </c>
    </row>
    <row r="40" spans="1:25" x14ac:dyDescent="0.2">
      <c r="A40" s="3">
        <f t="shared" si="11"/>
        <v>1.0078499999999999</v>
      </c>
      <c r="B40" s="3">
        <f>'MidC Shocks'!AG11</f>
        <v>45</v>
      </c>
      <c r="C40" s="7">
        <f>'MidC Shocks'!AH11</f>
        <v>0.98499999999999999</v>
      </c>
      <c r="D40" s="7">
        <f>'MidC Shocks'!AI11</f>
        <v>0.97</v>
      </c>
      <c r="E40" s="7">
        <f>'MidC Shocks'!AJ11</f>
        <v>1.052</v>
      </c>
      <c r="F40" s="7">
        <f>'MidC Shocks'!AK11</f>
        <v>0.96099999999999997</v>
      </c>
      <c r="G40" s="7">
        <f>'MidC Shocks'!AL11</f>
        <v>1.075</v>
      </c>
      <c r="H40" s="7">
        <f>'MidC Shocks'!AM11</f>
        <v>1.0129999999999999</v>
      </c>
      <c r="I40" s="7">
        <f>'MidC Shocks'!AN11</f>
        <v>0.97499999999999998</v>
      </c>
      <c r="J40" s="7">
        <f>'MidC Shocks'!AO11</f>
        <v>1.01</v>
      </c>
      <c r="K40" s="7">
        <f>'MidC Shocks'!AP11</f>
        <v>0.96499999999999997</v>
      </c>
      <c r="L40" s="7">
        <f>'MidC Shocks'!AQ11</f>
        <v>1.0449999999999999</v>
      </c>
      <c r="M40" s="7">
        <f>'MidC Shocks'!AR11</f>
        <v>0.998</v>
      </c>
      <c r="N40" s="7">
        <f>'MidC Shocks'!AS11</f>
        <v>1.0760000000000001</v>
      </c>
      <c r="O40" s="7">
        <f>'MidC Shocks'!AT11</f>
        <v>1.0149999999999999</v>
      </c>
      <c r="P40" s="7">
        <f>'MidC Shocks'!AU11</f>
        <v>0.96</v>
      </c>
      <c r="Q40" s="7">
        <f>'MidC Shocks'!AV11</f>
        <v>0.995</v>
      </c>
      <c r="R40" s="7">
        <f>'MidC Shocks'!AW11</f>
        <v>1.048</v>
      </c>
      <c r="S40" s="7">
        <f>'MidC Shocks'!AX11</f>
        <v>1.0049999999999999</v>
      </c>
      <c r="T40" s="7">
        <f>'MidC Shocks'!AY11</f>
        <v>0.99299999999999999</v>
      </c>
      <c r="U40" s="7">
        <f>'MidC Shocks'!AZ11</f>
        <v>0.96499999999999997</v>
      </c>
      <c r="V40" s="7">
        <f>'MidC Shocks'!BA11</f>
        <v>1.0509999999999999</v>
      </c>
      <c r="W40" s="33">
        <f>'MidC Shocks'!BB11</f>
        <v>5</v>
      </c>
      <c r="X40" s="49">
        <f>'MidC Shocks'!BC11</f>
        <v>1.0078499999999999</v>
      </c>
      <c r="Y40" s="53">
        <f>'MidC Shocks'!BD11</f>
        <v>7</v>
      </c>
    </row>
    <row r="41" spans="1:25" x14ac:dyDescent="0.2">
      <c r="A41" s="3">
        <f t="shared" si="11"/>
        <v>1.0075000000000001</v>
      </c>
      <c r="B41" s="3">
        <f>'MidC Shocks'!AG12</f>
        <v>39</v>
      </c>
      <c r="C41" s="7">
        <f>'MidC Shocks'!AH12</f>
        <v>1.0640000000000001</v>
      </c>
      <c r="D41" s="7">
        <f>'MidC Shocks'!AI12</f>
        <v>0.96399999999999997</v>
      </c>
      <c r="E41" s="7">
        <f>'MidC Shocks'!AJ12</f>
        <v>1.0069999999999999</v>
      </c>
      <c r="F41" s="7">
        <f>'MidC Shocks'!AK12</f>
        <v>0.95299999999999996</v>
      </c>
      <c r="G41" s="7">
        <f>'MidC Shocks'!AL12</f>
        <v>1.0609999999999999</v>
      </c>
      <c r="H41" s="7">
        <f>'MidC Shocks'!AM12</f>
        <v>1.048</v>
      </c>
      <c r="I41" s="7">
        <f>'MidC Shocks'!AN12</f>
        <v>0.95699999999999996</v>
      </c>
      <c r="J41" s="7">
        <f>'MidC Shocks'!AO12</f>
        <v>1.0569999999999999</v>
      </c>
      <c r="K41" s="7">
        <f>'MidC Shocks'!AP12</f>
        <v>1.038</v>
      </c>
      <c r="L41" s="7">
        <f>'MidC Shocks'!AQ12</f>
        <v>0.97</v>
      </c>
      <c r="M41" s="7">
        <f>'MidC Shocks'!AR12</f>
        <v>1.01</v>
      </c>
      <c r="N41" s="7">
        <f>'MidC Shocks'!AS12</f>
        <v>1.016</v>
      </c>
      <c r="O41" s="7">
        <f>'MidC Shocks'!AT12</f>
        <v>0.98</v>
      </c>
      <c r="P41" s="7">
        <f>'MidC Shocks'!AU12</f>
        <v>1.0820000000000001</v>
      </c>
      <c r="Q41" s="7">
        <f>'MidC Shocks'!AV12</f>
        <v>0.99199999999999999</v>
      </c>
      <c r="R41" s="7">
        <f>'MidC Shocks'!AW12</f>
        <v>1.024</v>
      </c>
      <c r="S41" s="7">
        <f>'MidC Shocks'!AX12</f>
        <v>0.97799999999999998</v>
      </c>
      <c r="T41" s="7">
        <f>'MidC Shocks'!AY12</f>
        <v>1.0449999999999999</v>
      </c>
      <c r="U41" s="7">
        <f>'MidC Shocks'!AZ12</f>
        <v>0.96899999999999997</v>
      </c>
      <c r="V41" s="7">
        <f>'MidC Shocks'!BA12</f>
        <v>0.93500000000000005</v>
      </c>
      <c r="W41" s="33">
        <f>'MidC Shocks'!BB12</f>
        <v>49</v>
      </c>
      <c r="X41" s="49">
        <f>'MidC Shocks'!BC12</f>
        <v>1.0075000000000001</v>
      </c>
      <c r="Y41" s="53">
        <f>'MidC Shocks'!BD12</f>
        <v>8</v>
      </c>
    </row>
    <row r="42" spans="1:25" x14ac:dyDescent="0.2">
      <c r="A42" s="3">
        <f t="shared" si="11"/>
        <v>1.0072000000000001</v>
      </c>
      <c r="B42" s="3">
        <f>'MidC Shocks'!AG13</f>
        <v>35</v>
      </c>
      <c r="C42" s="7">
        <f>'MidC Shocks'!AH13</f>
        <v>1.0069999999999999</v>
      </c>
      <c r="D42" s="7">
        <f>'MidC Shocks'!AI13</f>
        <v>1.032</v>
      </c>
      <c r="E42" s="7">
        <f>'MidC Shocks'!AJ13</f>
        <v>1.028</v>
      </c>
      <c r="F42" s="7">
        <f>'MidC Shocks'!AK13</f>
        <v>0.96099999999999997</v>
      </c>
      <c r="G42" s="7">
        <f>'MidC Shocks'!AL13</f>
        <v>1.0089999999999999</v>
      </c>
      <c r="H42" s="7">
        <f>'MidC Shocks'!AM13</f>
        <v>0.99199999999999999</v>
      </c>
      <c r="I42" s="7">
        <f>'MidC Shocks'!AN13</f>
        <v>1</v>
      </c>
      <c r="J42" s="7">
        <f>'MidC Shocks'!AO13</f>
        <v>1.004</v>
      </c>
      <c r="K42" s="7">
        <f>'MidC Shocks'!AP13</f>
        <v>0.98299999999999998</v>
      </c>
      <c r="L42" s="7">
        <f>'MidC Shocks'!AQ13</f>
        <v>1.012</v>
      </c>
      <c r="M42" s="7">
        <f>'MidC Shocks'!AR13</f>
        <v>0.995</v>
      </c>
      <c r="N42" s="7">
        <f>'MidC Shocks'!AS13</f>
        <v>1</v>
      </c>
      <c r="O42" s="7">
        <f>'MidC Shocks'!AT13</f>
        <v>0.99299999999999999</v>
      </c>
      <c r="P42" s="7">
        <f>'MidC Shocks'!AU13</f>
        <v>1.004</v>
      </c>
      <c r="Q42" s="7">
        <f>'MidC Shocks'!AV13</f>
        <v>1.0469999999999999</v>
      </c>
      <c r="R42" s="7">
        <f>'MidC Shocks'!AW13</f>
        <v>0.996</v>
      </c>
      <c r="S42" s="7">
        <f>'MidC Shocks'!AX13</f>
        <v>1.0069999999999999</v>
      </c>
      <c r="T42" s="7">
        <f>'MidC Shocks'!AY13</f>
        <v>1.0589999999999999</v>
      </c>
      <c r="U42" s="7">
        <f>'MidC Shocks'!AZ13</f>
        <v>0.99399999999999999</v>
      </c>
      <c r="V42" s="7">
        <f>'MidC Shocks'!BA13</f>
        <v>1.0209999999999999</v>
      </c>
      <c r="W42" s="33">
        <f>'MidC Shocks'!BB13</f>
        <v>17</v>
      </c>
      <c r="X42" s="49">
        <f>'MidC Shocks'!BC13</f>
        <v>1.0072000000000001</v>
      </c>
      <c r="Y42" s="53">
        <f>'MidC Shocks'!BD13</f>
        <v>9</v>
      </c>
    </row>
    <row r="43" spans="1:25" x14ac:dyDescent="0.2">
      <c r="A43" s="3">
        <f t="shared" si="11"/>
        <v>1.0065999999999999</v>
      </c>
      <c r="B43" s="3">
        <f>'MidC Shocks'!AG14</f>
        <v>16</v>
      </c>
      <c r="C43" s="7">
        <f>'MidC Shocks'!AH14</f>
        <v>0.96299999999999997</v>
      </c>
      <c r="D43" s="7">
        <f>'MidC Shocks'!AI14</f>
        <v>0.97299999999999998</v>
      </c>
      <c r="E43" s="7">
        <f>'MidC Shocks'!AJ14</f>
        <v>1.0469999999999999</v>
      </c>
      <c r="F43" s="7">
        <f>'MidC Shocks'!AK14</f>
        <v>0.99299999999999999</v>
      </c>
      <c r="G43" s="7">
        <f>'MidC Shocks'!AL14</f>
        <v>1.0129999999999999</v>
      </c>
      <c r="H43" s="7">
        <f>'MidC Shocks'!AM14</f>
        <v>0.98799999999999999</v>
      </c>
      <c r="I43" s="7">
        <f>'MidC Shocks'!AN14</f>
        <v>1.0469999999999999</v>
      </c>
      <c r="J43" s="7">
        <f>'MidC Shocks'!AO14</f>
        <v>1.038</v>
      </c>
      <c r="K43" s="7">
        <f>'MidC Shocks'!AP14</f>
        <v>0.98099999999999998</v>
      </c>
      <c r="L43" s="7">
        <f>'MidC Shocks'!AQ14</f>
        <v>1.0549999999999999</v>
      </c>
      <c r="M43" s="7">
        <f>'MidC Shocks'!AR14</f>
        <v>0.95899999999999996</v>
      </c>
      <c r="N43" s="7">
        <f>'MidC Shocks'!AS14</f>
        <v>0.97499999999999998</v>
      </c>
      <c r="O43" s="7">
        <f>'MidC Shocks'!AT14</f>
        <v>1.0209999999999999</v>
      </c>
      <c r="P43" s="7">
        <f>'MidC Shocks'!AU14</f>
        <v>1.0009999999999999</v>
      </c>
      <c r="Q43" s="7">
        <f>'MidC Shocks'!AV14</f>
        <v>1.0049999999999999</v>
      </c>
      <c r="R43" s="7">
        <f>'MidC Shocks'!AW14</f>
        <v>1.014</v>
      </c>
      <c r="S43" s="7">
        <f>'MidC Shocks'!AX14</f>
        <v>0.96899999999999997</v>
      </c>
      <c r="T43" s="7">
        <f>'MidC Shocks'!AY14</f>
        <v>1.034</v>
      </c>
      <c r="U43" s="7">
        <f>'MidC Shocks'!AZ14</f>
        <v>1.008</v>
      </c>
      <c r="V43" s="7">
        <f>'MidC Shocks'!BA14</f>
        <v>1.048</v>
      </c>
      <c r="W43" s="33">
        <f>'MidC Shocks'!BB14</f>
        <v>7</v>
      </c>
      <c r="X43" s="49">
        <f>'MidC Shocks'!BC14</f>
        <v>1.0065999999999999</v>
      </c>
      <c r="Y43" s="53">
        <f>'MidC Shocks'!BD14</f>
        <v>10</v>
      </c>
    </row>
    <row r="44" spans="1:25" x14ac:dyDescent="0.2">
      <c r="A44" s="3">
        <f t="shared" si="11"/>
        <v>1.0064500000000001</v>
      </c>
      <c r="B44" s="3">
        <f>'MidC Shocks'!AG15</f>
        <v>23</v>
      </c>
      <c r="C44" s="7">
        <f>'MidC Shocks'!AH15</f>
        <v>1.0109999999999999</v>
      </c>
      <c r="D44" s="7">
        <f>'MidC Shocks'!AI15</f>
        <v>1.01</v>
      </c>
      <c r="E44" s="7">
        <f>'MidC Shocks'!AJ15</f>
        <v>1.01</v>
      </c>
      <c r="F44" s="7">
        <f>'MidC Shocks'!AK15</f>
        <v>0.97399999999999998</v>
      </c>
      <c r="G44" s="7">
        <f>'MidC Shocks'!AL15</f>
        <v>1.0169999999999999</v>
      </c>
      <c r="H44" s="7">
        <f>'MidC Shocks'!AM15</f>
        <v>0.97</v>
      </c>
      <c r="I44" s="7">
        <f>'MidC Shocks'!AN15</f>
        <v>1.04</v>
      </c>
      <c r="J44" s="7">
        <f>'MidC Shocks'!AO15</f>
        <v>1.0229999999999999</v>
      </c>
      <c r="K44" s="7">
        <f>'MidC Shocks'!AP15</f>
        <v>0.98699999999999999</v>
      </c>
      <c r="L44" s="7">
        <f>'MidC Shocks'!AQ15</f>
        <v>1.0389999999999999</v>
      </c>
      <c r="M44" s="7">
        <f>'MidC Shocks'!AR15</f>
        <v>0.98699999999999999</v>
      </c>
      <c r="N44" s="7">
        <f>'MidC Shocks'!AS15</f>
        <v>1.0309999999999999</v>
      </c>
      <c r="O44" s="7">
        <f>'MidC Shocks'!AT15</f>
        <v>1.032</v>
      </c>
      <c r="P44" s="7">
        <f>'MidC Shocks'!AU15</f>
        <v>0.96899999999999997</v>
      </c>
      <c r="Q44" s="7">
        <f>'MidC Shocks'!AV15</f>
        <v>0.97699999999999998</v>
      </c>
      <c r="R44" s="7">
        <f>'MidC Shocks'!AW15</f>
        <v>1.04</v>
      </c>
      <c r="S44" s="7">
        <f>'MidC Shocks'!AX15</f>
        <v>0.99399999999999999</v>
      </c>
      <c r="T44" s="7">
        <f>'MidC Shocks'!AY15</f>
        <v>0.99299999999999999</v>
      </c>
      <c r="U44" s="7">
        <f>'MidC Shocks'!AZ15</f>
        <v>0.98899999999999999</v>
      </c>
      <c r="V44" s="7">
        <f>'MidC Shocks'!BA15</f>
        <v>1.036</v>
      </c>
      <c r="W44" s="33">
        <f>'MidC Shocks'!BB15</f>
        <v>10</v>
      </c>
      <c r="X44" s="49">
        <f>'MidC Shocks'!BC15</f>
        <v>1.0064500000000001</v>
      </c>
      <c r="Y44" s="53">
        <f>'MidC Shocks'!BD15</f>
        <v>11</v>
      </c>
    </row>
    <row r="45" spans="1:25" x14ac:dyDescent="0.2">
      <c r="A45" s="3">
        <f t="shared" si="11"/>
        <v>1.0064499999999998</v>
      </c>
      <c r="B45" s="3">
        <f>'MidC Shocks'!AG16</f>
        <v>48</v>
      </c>
      <c r="C45" s="7">
        <f>'MidC Shocks'!AH16</f>
        <v>1.0069999999999999</v>
      </c>
      <c r="D45" s="7">
        <f>'MidC Shocks'!AI16</f>
        <v>1.026</v>
      </c>
      <c r="E45" s="7">
        <f>'MidC Shocks'!AJ16</f>
        <v>1.0049999999999999</v>
      </c>
      <c r="F45" s="7">
        <f>'MidC Shocks'!AK16</f>
        <v>0.97</v>
      </c>
      <c r="G45" s="7">
        <f>'MidC Shocks'!AL16</f>
        <v>1.0449999999999999</v>
      </c>
      <c r="H45" s="7">
        <f>'MidC Shocks'!AM16</f>
        <v>1.012</v>
      </c>
      <c r="I45" s="7">
        <f>'MidC Shocks'!AN16</f>
        <v>1.02</v>
      </c>
      <c r="J45" s="7">
        <f>'MidC Shocks'!AO16</f>
        <v>1.006</v>
      </c>
      <c r="K45" s="7">
        <f>'MidC Shocks'!AP16</f>
        <v>0.97799999999999998</v>
      </c>
      <c r="L45" s="7">
        <f>'MidC Shocks'!AQ16</f>
        <v>1.0509999999999999</v>
      </c>
      <c r="M45" s="7">
        <f>'MidC Shocks'!AR16</f>
        <v>1.008</v>
      </c>
      <c r="N45" s="7">
        <f>'MidC Shocks'!AS16</f>
        <v>0.99099999999999999</v>
      </c>
      <c r="O45" s="7">
        <f>'MidC Shocks'!AT16</f>
        <v>1.0029999999999999</v>
      </c>
      <c r="P45" s="7">
        <f>'MidC Shocks'!AU16</f>
        <v>0.99399999999999999</v>
      </c>
      <c r="Q45" s="7">
        <f>'MidC Shocks'!AV16</f>
        <v>1.0049999999999999</v>
      </c>
      <c r="R45" s="7">
        <f>'MidC Shocks'!AW16</f>
        <v>1.0309999999999999</v>
      </c>
      <c r="S45" s="7">
        <f>'MidC Shocks'!AX16</f>
        <v>0.97599999999999998</v>
      </c>
      <c r="T45" s="7">
        <f>'MidC Shocks'!AY16</f>
        <v>0.96899999999999997</v>
      </c>
      <c r="U45" s="7">
        <f>'MidC Shocks'!AZ16</f>
        <v>1.042</v>
      </c>
      <c r="V45" s="7">
        <f>'MidC Shocks'!BA16</f>
        <v>0.99</v>
      </c>
      <c r="W45" s="33">
        <f>'MidC Shocks'!BB16</f>
        <v>30</v>
      </c>
      <c r="X45" s="49">
        <f>'MidC Shocks'!BC16</f>
        <v>1.0064499999999998</v>
      </c>
      <c r="Y45" s="53">
        <f>'MidC Shocks'!BD16</f>
        <v>12</v>
      </c>
    </row>
    <row r="46" spans="1:25" x14ac:dyDescent="0.2">
      <c r="A46" s="3">
        <f t="shared" si="11"/>
        <v>1.0061500000000001</v>
      </c>
      <c r="B46" s="3">
        <f>'MidC Shocks'!AG17</f>
        <v>12</v>
      </c>
      <c r="C46" s="7">
        <f>'MidC Shocks'!AH17</f>
        <v>1.0189999999999999</v>
      </c>
      <c r="D46" s="7">
        <f>'MidC Shocks'!AI17</f>
        <v>0.97399999999999998</v>
      </c>
      <c r="E46" s="7">
        <f>'MidC Shocks'!AJ17</f>
        <v>1.022</v>
      </c>
      <c r="F46" s="7">
        <f>'MidC Shocks'!AK17</f>
        <v>1.046</v>
      </c>
      <c r="G46" s="7">
        <f>'MidC Shocks'!AL17</f>
        <v>1</v>
      </c>
      <c r="H46" s="7">
        <f>'MidC Shocks'!AM17</f>
        <v>0.98299999999999998</v>
      </c>
      <c r="I46" s="7">
        <f>'MidC Shocks'!AN17</f>
        <v>0.96299999999999997</v>
      </c>
      <c r="J46" s="7">
        <f>'MidC Shocks'!AO17</f>
        <v>1.004</v>
      </c>
      <c r="K46" s="7">
        <f>'MidC Shocks'!AP17</f>
        <v>1.04</v>
      </c>
      <c r="L46" s="7">
        <f>'MidC Shocks'!AQ17</f>
        <v>0.96799999999999997</v>
      </c>
      <c r="M46" s="7">
        <f>'MidC Shocks'!AR17</f>
        <v>0.98899999999999999</v>
      </c>
      <c r="N46" s="7">
        <f>'MidC Shocks'!AS17</f>
        <v>1.042</v>
      </c>
      <c r="O46" s="7">
        <f>'MidC Shocks'!AT17</f>
        <v>1.0129999999999999</v>
      </c>
      <c r="P46" s="7">
        <f>'MidC Shocks'!AU17</f>
        <v>1.026</v>
      </c>
      <c r="Q46" s="7">
        <f>'MidC Shocks'!AV17</f>
        <v>0.97899999999999998</v>
      </c>
      <c r="R46" s="7">
        <f>'MidC Shocks'!AW17</f>
        <v>0.98399999999999999</v>
      </c>
      <c r="S46" s="7">
        <f>'MidC Shocks'!AX17</f>
        <v>1.0129999999999999</v>
      </c>
      <c r="T46" s="7">
        <f>'MidC Shocks'!AY17</f>
        <v>1.0269999999999999</v>
      </c>
      <c r="U46" s="7">
        <f>'MidC Shocks'!AZ17</f>
        <v>0.96599999999999997</v>
      </c>
      <c r="V46" s="7">
        <f>'MidC Shocks'!BA17</f>
        <v>1.0649999999999999</v>
      </c>
      <c r="W46" s="33">
        <f>'MidC Shocks'!BB17</f>
        <v>2</v>
      </c>
      <c r="X46" s="49">
        <f>'MidC Shocks'!BC17</f>
        <v>1.0061500000000001</v>
      </c>
      <c r="Y46" s="53">
        <f>'MidC Shocks'!BD17</f>
        <v>13</v>
      </c>
    </row>
    <row r="47" spans="1:25" x14ac:dyDescent="0.2">
      <c r="A47" s="3">
        <f t="shared" si="11"/>
        <v>1.0058499999999999</v>
      </c>
      <c r="B47" s="3">
        <f>'MidC Shocks'!AG18</f>
        <v>4</v>
      </c>
      <c r="C47" s="7">
        <f>'MidC Shocks'!AH18</f>
        <v>1.0109999999999999</v>
      </c>
      <c r="D47" s="7">
        <f>'MidC Shocks'!AI18</f>
        <v>0.98099999999999998</v>
      </c>
      <c r="E47" s="7">
        <f>'MidC Shocks'!AJ18</f>
        <v>1.0069999999999999</v>
      </c>
      <c r="F47" s="7">
        <f>'MidC Shocks'!AK18</f>
        <v>0.99199999999999999</v>
      </c>
      <c r="G47" s="7">
        <f>'MidC Shocks'!AL18</f>
        <v>0.96799999999999997</v>
      </c>
      <c r="H47" s="7">
        <f>'MidC Shocks'!AM18</f>
        <v>1.0109999999999999</v>
      </c>
      <c r="I47" s="7">
        <f>'MidC Shocks'!AN18</f>
        <v>1.0109999999999999</v>
      </c>
      <c r="J47" s="7">
        <f>'MidC Shocks'!AO18</f>
        <v>1.0049999999999999</v>
      </c>
      <c r="K47" s="7">
        <f>'MidC Shocks'!AP18</f>
        <v>1.0409999999999999</v>
      </c>
      <c r="L47" s="7">
        <f>'MidC Shocks'!AQ18</f>
        <v>1.0309999999999999</v>
      </c>
      <c r="M47" s="7">
        <f>'MidC Shocks'!AR18</f>
        <v>0.97299999999999998</v>
      </c>
      <c r="N47" s="7">
        <f>'MidC Shocks'!AS18</f>
        <v>0.96599999999999997</v>
      </c>
      <c r="O47" s="7">
        <f>'MidC Shocks'!AT18</f>
        <v>0.998</v>
      </c>
      <c r="P47" s="7">
        <f>'MidC Shocks'!AU18</f>
        <v>0.98199999999999998</v>
      </c>
      <c r="Q47" s="7">
        <f>'MidC Shocks'!AV18</f>
        <v>0.998</v>
      </c>
      <c r="R47" s="7">
        <f>'MidC Shocks'!AW18</f>
        <v>1.0109999999999999</v>
      </c>
      <c r="S47" s="7">
        <f>'MidC Shocks'!AX18</f>
        <v>1.073</v>
      </c>
      <c r="T47" s="7">
        <f>'MidC Shocks'!AY18</f>
        <v>1.0529999999999999</v>
      </c>
      <c r="U47" s="7">
        <f>'MidC Shocks'!AZ18</f>
        <v>0.98699999999999999</v>
      </c>
      <c r="V47" s="7">
        <f>'MidC Shocks'!BA18</f>
        <v>1.018</v>
      </c>
      <c r="W47" s="33">
        <f>'MidC Shocks'!BB18</f>
        <v>19</v>
      </c>
      <c r="X47" s="49">
        <f>'MidC Shocks'!BC18</f>
        <v>1.0058499999999999</v>
      </c>
      <c r="Y47" s="53">
        <f>'MidC Shocks'!BD18</f>
        <v>14</v>
      </c>
    </row>
    <row r="48" spans="1:25" x14ac:dyDescent="0.2">
      <c r="A48" s="3">
        <f t="shared" si="11"/>
        <v>1.00515</v>
      </c>
      <c r="B48" s="3">
        <f>'MidC Shocks'!AG19</f>
        <v>10</v>
      </c>
      <c r="C48" s="7">
        <f>'MidC Shocks'!AH19</f>
        <v>0.99099999999999999</v>
      </c>
      <c r="D48" s="7">
        <f>'MidC Shocks'!AI19</f>
        <v>1.0149999999999999</v>
      </c>
      <c r="E48" s="7">
        <f>'MidC Shocks'!AJ19</f>
        <v>0.95799999999999996</v>
      </c>
      <c r="F48" s="7">
        <f>'MidC Shocks'!AK19</f>
        <v>1.0109999999999999</v>
      </c>
      <c r="G48" s="7">
        <f>'MidC Shocks'!AL19</f>
        <v>0.95799999999999996</v>
      </c>
      <c r="H48" s="7">
        <f>'MidC Shocks'!AM19</f>
        <v>1.02</v>
      </c>
      <c r="I48" s="7">
        <f>'MidC Shocks'!AN19</f>
        <v>1.0009999999999999</v>
      </c>
      <c r="J48" s="7">
        <f>'MidC Shocks'!AO19</f>
        <v>0.998</v>
      </c>
      <c r="K48" s="7">
        <f>'MidC Shocks'!AP19</f>
        <v>1.0489999999999999</v>
      </c>
      <c r="L48" s="7">
        <f>'MidC Shocks'!AQ19</f>
        <v>0.98799999999999999</v>
      </c>
      <c r="M48" s="7">
        <f>'MidC Shocks'!AR19</f>
        <v>1.0029999999999999</v>
      </c>
      <c r="N48" s="7">
        <f>'MidC Shocks'!AS19</f>
        <v>1.002</v>
      </c>
      <c r="O48" s="7">
        <f>'MidC Shocks'!AT19</f>
        <v>1.0209999999999999</v>
      </c>
      <c r="P48" s="7">
        <f>'MidC Shocks'!AU19</f>
        <v>1.0469999999999999</v>
      </c>
      <c r="Q48" s="7">
        <f>'MidC Shocks'!AV19</f>
        <v>1.026</v>
      </c>
      <c r="R48" s="7">
        <f>'MidC Shocks'!AW19</f>
        <v>1.0640000000000001</v>
      </c>
      <c r="S48" s="7">
        <f>'MidC Shocks'!AX19</f>
        <v>1.02</v>
      </c>
      <c r="T48" s="7">
        <f>'MidC Shocks'!AY19</f>
        <v>0.97</v>
      </c>
      <c r="U48" s="7">
        <f>'MidC Shocks'!AZ19</f>
        <v>0.98299999999999998</v>
      </c>
      <c r="V48" s="7">
        <f>'MidC Shocks'!BA19</f>
        <v>0.97799999999999998</v>
      </c>
      <c r="W48" s="33">
        <f>'MidC Shocks'!BB19</f>
        <v>34</v>
      </c>
      <c r="X48" s="49">
        <f>'MidC Shocks'!BC19</f>
        <v>1.00515</v>
      </c>
      <c r="Y48" s="53">
        <f>'MidC Shocks'!BD19</f>
        <v>15</v>
      </c>
    </row>
    <row r="49" spans="1:25" x14ac:dyDescent="0.2">
      <c r="A49" s="3">
        <f t="shared" si="11"/>
        <v>1.0043999999999997</v>
      </c>
      <c r="B49" s="3">
        <f>'MidC Shocks'!AG20</f>
        <v>37</v>
      </c>
      <c r="C49" s="7">
        <f>'MidC Shocks'!AH20</f>
        <v>0.98699999999999999</v>
      </c>
      <c r="D49" s="7">
        <f>'MidC Shocks'!AI20</f>
        <v>0.98</v>
      </c>
      <c r="E49" s="7">
        <f>'MidC Shocks'!AJ20</f>
        <v>1.0029999999999999</v>
      </c>
      <c r="F49" s="7">
        <f>'MidC Shocks'!AK20</f>
        <v>1.01</v>
      </c>
      <c r="G49" s="7">
        <f>'MidC Shocks'!AL20</f>
        <v>1.022</v>
      </c>
      <c r="H49" s="7">
        <f>'MidC Shocks'!AM20</f>
        <v>0.96799999999999997</v>
      </c>
      <c r="I49" s="7">
        <f>'MidC Shocks'!AN20</f>
        <v>1.0529999999999999</v>
      </c>
      <c r="J49" s="7">
        <f>'MidC Shocks'!AO20</f>
        <v>1.016</v>
      </c>
      <c r="K49" s="7">
        <f>'MidC Shocks'!AP20</f>
        <v>1.0169999999999999</v>
      </c>
      <c r="L49" s="7">
        <f>'MidC Shocks'!AQ20</f>
        <v>1.075</v>
      </c>
      <c r="M49" s="7">
        <f>'MidC Shocks'!AR20</f>
        <v>0.95</v>
      </c>
      <c r="N49" s="7">
        <f>'MidC Shocks'!AS20</f>
        <v>0.99</v>
      </c>
      <c r="O49" s="7">
        <f>'MidC Shocks'!AT20</f>
        <v>1.014</v>
      </c>
      <c r="P49" s="7">
        <f>'MidC Shocks'!AU20</f>
        <v>1.0089999999999999</v>
      </c>
      <c r="Q49" s="7">
        <f>'MidC Shocks'!AV20</f>
        <v>1.036</v>
      </c>
      <c r="R49" s="7">
        <f>'MidC Shocks'!AW20</f>
        <v>1.0009999999999999</v>
      </c>
      <c r="S49" s="7">
        <f>'MidC Shocks'!AX20</f>
        <v>0.98699999999999999</v>
      </c>
      <c r="T49" s="7">
        <f>'MidC Shocks'!AY20</f>
        <v>1.0169999999999999</v>
      </c>
      <c r="U49" s="7">
        <f>'MidC Shocks'!AZ20</f>
        <v>0.98699999999999999</v>
      </c>
      <c r="V49" s="7">
        <f>'MidC Shocks'!BA20</f>
        <v>0.96599999999999997</v>
      </c>
      <c r="W49" s="33">
        <f>'MidC Shocks'!BB20</f>
        <v>38</v>
      </c>
      <c r="X49" s="49">
        <f>'MidC Shocks'!BC20</f>
        <v>1.0043999999999997</v>
      </c>
      <c r="Y49" s="53">
        <f>'MidC Shocks'!BD20</f>
        <v>16</v>
      </c>
    </row>
    <row r="50" spans="1:25" x14ac:dyDescent="0.2">
      <c r="A50" s="3">
        <f t="shared" si="11"/>
        <v>1.0041499999999997</v>
      </c>
      <c r="B50" s="3">
        <f>'MidC Shocks'!AG21</f>
        <v>8</v>
      </c>
      <c r="C50" s="7">
        <f>'MidC Shocks'!AH21</f>
        <v>0.93799999999999994</v>
      </c>
      <c r="D50" s="7">
        <f>'MidC Shocks'!AI21</f>
        <v>0.98499999999999999</v>
      </c>
      <c r="E50" s="7">
        <f>'MidC Shocks'!AJ21</f>
        <v>1.004</v>
      </c>
      <c r="F50" s="7">
        <f>'MidC Shocks'!AK21</f>
        <v>1.0369999999999999</v>
      </c>
      <c r="G50" s="7">
        <f>'MidC Shocks'!AL21</f>
        <v>0.995</v>
      </c>
      <c r="H50" s="7">
        <f>'MidC Shocks'!AM21</f>
        <v>0.95099999999999996</v>
      </c>
      <c r="I50" s="7">
        <f>'MidC Shocks'!AN21</f>
        <v>0.98399999999999999</v>
      </c>
      <c r="J50" s="7">
        <f>'MidC Shocks'!AO21</f>
        <v>1.0389999999999999</v>
      </c>
      <c r="K50" s="7">
        <f>'MidC Shocks'!AP21</f>
        <v>0.97499999999999998</v>
      </c>
      <c r="L50" s="7">
        <f>'MidC Shocks'!AQ21</f>
        <v>0.97499999999999998</v>
      </c>
      <c r="M50" s="7">
        <f>'MidC Shocks'!AR21</f>
        <v>1.0049999999999999</v>
      </c>
      <c r="N50" s="7">
        <f>'MidC Shocks'!AS21</f>
        <v>0.99399999999999999</v>
      </c>
      <c r="O50" s="7">
        <f>'MidC Shocks'!AT21</f>
        <v>1.044</v>
      </c>
      <c r="P50" s="7">
        <f>'MidC Shocks'!AU21</f>
        <v>0.99099999999999999</v>
      </c>
      <c r="Q50" s="7">
        <f>'MidC Shocks'!AV21</f>
        <v>1.0229999999999999</v>
      </c>
      <c r="R50" s="7">
        <f>'MidC Shocks'!AW21</f>
        <v>0.99399999999999999</v>
      </c>
      <c r="S50" s="7">
        <f>'MidC Shocks'!AX21</f>
        <v>1.0209999999999999</v>
      </c>
      <c r="T50" s="7">
        <f>'MidC Shocks'!AY21</f>
        <v>1.0549999999999999</v>
      </c>
      <c r="U50" s="7">
        <f>'MidC Shocks'!AZ21</f>
        <v>1.054</v>
      </c>
      <c r="V50" s="7">
        <f>'MidC Shocks'!BA21</f>
        <v>1.0189999999999999</v>
      </c>
      <c r="W50" s="33">
        <f>'MidC Shocks'!BB21</f>
        <v>18</v>
      </c>
      <c r="X50" s="49">
        <f>'MidC Shocks'!BC21</f>
        <v>1.0041499999999997</v>
      </c>
      <c r="Y50" s="53">
        <f>'MidC Shocks'!BD21</f>
        <v>17</v>
      </c>
    </row>
    <row r="51" spans="1:25" x14ac:dyDescent="0.2">
      <c r="A51" s="3">
        <f t="shared" si="11"/>
        <v>1.0041</v>
      </c>
      <c r="B51" s="3">
        <f>'MidC Shocks'!AG22</f>
        <v>28</v>
      </c>
      <c r="C51" s="7">
        <f>'MidC Shocks'!AH22</f>
        <v>1.0229999999999999</v>
      </c>
      <c r="D51" s="7">
        <f>'MidC Shocks'!AI22</f>
        <v>1.0409999999999999</v>
      </c>
      <c r="E51" s="7">
        <f>'MidC Shocks'!AJ22</f>
        <v>1.014</v>
      </c>
      <c r="F51" s="7">
        <f>'MidC Shocks'!AK22</f>
        <v>0.98499999999999999</v>
      </c>
      <c r="G51" s="7">
        <f>'MidC Shocks'!AL22</f>
        <v>1.0109999999999999</v>
      </c>
      <c r="H51" s="7">
        <f>'MidC Shocks'!AM22</f>
        <v>0.997</v>
      </c>
      <c r="I51" s="7">
        <f>'MidC Shocks'!AN22</f>
        <v>1.01</v>
      </c>
      <c r="J51" s="7">
        <f>'MidC Shocks'!AO22</f>
        <v>0.98899999999999999</v>
      </c>
      <c r="K51" s="7">
        <f>'MidC Shocks'!AP22</f>
        <v>1.0029999999999999</v>
      </c>
      <c r="L51" s="7">
        <f>'MidC Shocks'!AQ22</f>
        <v>1</v>
      </c>
      <c r="M51" s="7">
        <f>'MidC Shocks'!AR22</f>
        <v>1.0109999999999999</v>
      </c>
      <c r="N51" s="7">
        <f>'MidC Shocks'!AS22</f>
        <v>0.98199999999999998</v>
      </c>
      <c r="O51" s="7">
        <f>'MidC Shocks'!AT22</f>
        <v>1.028</v>
      </c>
      <c r="P51" s="7">
        <f>'MidC Shocks'!AU22</f>
        <v>0.96399999999999997</v>
      </c>
      <c r="Q51" s="7">
        <f>'MidC Shocks'!AV22</f>
        <v>0.93500000000000005</v>
      </c>
      <c r="R51" s="7">
        <f>'MidC Shocks'!AW22</f>
        <v>1.02</v>
      </c>
      <c r="S51" s="7">
        <f>'MidC Shocks'!AX22</f>
        <v>1.054</v>
      </c>
      <c r="T51" s="7">
        <f>'MidC Shocks'!AY22</f>
        <v>0.97399999999999998</v>
      </c>
      <c r="U51" s="7">
        <f>'MidC Shocks'!AZ22</f>
        <v>0.94099999999999995</v>
      </c>
      <c r="V51" s="7">
        <f>'MidC Shocks'!BA22</f>
        <v>1.1000000000000001</v>
      </c>
      <c r="W51" s="33">
        <f>'MidC Shocks'!BB22</f>
        <v>1</v>
      </c>
      <c r="X51" s="49">
        <f>'MidC Shocks'!BC22</f>
        <v>1.0041</v>
      </c>
      <c r="Y51" s="53">
        <f>'MidC Shocks'!BD22</f>
        <v>18</v>
      </c>
    </row>
    <row r="52" spans="1:25" x14ac:dyDescent="0.2">
      <c r="A52" s="3">
        <f t="shared" si="11"/>
        <v>1.0040499999999999</v>
      </c>
      <c r="B52" s="3">
        <f>'MidC Shocks'!AG23</f>
        <v>26</v>
      </c>
      <c r="C52" s="7">
        <f>'MidC Shocks'!AH23</f>
        <v>1.0509999999999999</v>
      </c>
      <c r="D52" s="7">
        <f>'MidC Shocks'!AI23</f>
        <v>1.0149999999999999</v>
      </c>
      <c r="E52" s="7">
        <f>'MidC Shocks'!AJ23</f>
        <v>1.0129999999999999</v>
      </c>
      <c r="F52" s="7">
        <f>'MidC Shocks'!AK23</f>
        <v>0.99399999999999999</v>
      </c>
      <c r="G52" s="7">
        <f>'MidC Shocks'!AL23</f>
        <v>0.98299999999999998</v>
      </c>
      <c r="H52" s="7">
        <f>'MidC Shocks'!AM23</f>
        <v>1.052</v>
      </c>
      <c r="I52" s="7">
        <f>'MidC Shocks'!AN23</f>
        <v>0.98699999999999999</v>
      </c>
      <c r="J52" s="7">
        <f>'MidC Shocks'!AO23</f>
        <v>0.97499999999999998</v>
      </c>
      <c r="K52" s="7">
        <f>'MidC Shocks'!AP23</f>
        <v>1.0309999999999999</v>
      </c>
      <c r="L52" s="7">
        <f>'MidC Shocks'!AQ23</f>
        <v>1.0349999999999999</v>
      </c>
      <c r="M52" s="7">
        <f>'MidC Shocks'!AR23</f>
        <v>0.95099999999999996</v>
      </c>
      <c r="N52" s="7">
        <f>'MidC Shocks'!AS23</f>
        <v>1.0169999999999999</v>
      </c>
      <c r="O52" s="7">
        <f>'MidC Shocks'!AT23</f>
        <v>1.02</v>
      </c>
      <c r="P52" s="7">
        <f>'MidC Shocks'!AU23</f>
        <v>1.018</v>
      </c>
      <c r="Q52" s="7">
        <f>'MidC Shocks'!AV23</f>
        <v>0.98199999999999998</v>
      </c>
      <c r="R52" s="7">
        <f>'MidC Shocks'!AW23</f>
        <v>0.996</v>
      </c>
      <c r="S52" s="7">
        <f>'MidC Shocks'!AX23</f>
        <v>1.0089999999999999</v>
      </c>
      <c r="T52" s="7">
        <f>'MidC Shocks'!AY23</f>
        <v>1.0249999999999999</v>
      </c>
      <c r="U52" s="7">
        <f>'MidC Shocks'!AZ23</f>
        <v>0.95099999999999996</v>
      </c>
      <c r="V52" s="7">
        <f>'MidC Shocks'!BA23</f>
        <v>0.97599999999999998</v>
      </c>
      <c r="W52" s="33">
        <f>'MidC Shocks'!BB23</f>
        <v>36</v>
      </c>
      <c r="X52" s="49">
        <f>'MidC Shocks'!BC23</f>
        <v>1.0040499999999999</v>
      </c>
      <c r="Y52" s="53">
        <f>'MidC Shocks'!BD23</f>
        <v>19</v>
      </c>
    </row>
    <row r="53" spans="1:25" x14ac:dyDescent="0.2">
      <c r="A53" s="3">
        <f t="shared" si="11"/>
        <v>1.0022000000000002</v>
      </c>
      <c r="B53" s="3">
        <f>'MidC Shocks'!AG24</f>
        <v>31</v>
      </c>
      <c r="C53" s="7">
        <f>'MidC Shocks'!AH24</f>
        <v>1.0489999999999999</v>
      </c>
      <c r="D53" s="7">
        <f>'MidC Shocks'!AI24</f>
        <v>1.002</v>
      </c>
      <c r="E53" s="7">
        <f>'MidC Shocks'!AJ24</f>
        <v>0.94899999999999995</v>
      </c>
      <c r="F53" s="7">
        <f>'MidC Shocks'!AK24</f>
        <v>0.97399999999999998</v>
      </c>
      <c r="G53" s="7">
        <f>'MidC Shocks'!AL24</f>
        <v>1.0109999999999999</v>
      </c>
      <c r="H53" s="7">
        <f>'MidC Shocks'!AM24</f>
        <v>1.0640000000000001</v>
      </c>
      <c r="I53" s="7">
        <f>'MidC Shocks'!AN24</f>
        <v>0.97399999999999998</v>
      </c>
      <c r="J53" s="7">
        <f>'MidC Shocks'!AO24</f>
        <v>1.018</v>
      </c>
      <c r="K53" s="7">
        <f>'MidC Shocks'!AP24</f>
        <v>1.02</v>
      </c>
      <c r="L53" s="7">
        <f>'MidC Shocks'!AQ24</f>
        <v>0.98499999999999999</v>
      </c>
      <c r="M53" s="7">
        <f>'MidC Shocks'!AR24</f>
        <v>1.0049999999999999</v>
      </c>
      <c r="N53" s="7">
        <f>'MidC Shocks'!AS24</f>
        <v>1.0249999999999999</v>
      </c>
      <c r="O53" s="7">
        <f>'MidC Shocks'!AT24</f>
        <v>0.96899999999999997</v>
      </c>
      <c r="P53" s="7">
        <f>'MidC Shocks'!AU24</f>
        <v>1.0029999999999999</v>
      </c>
      <c r="Q53" s="7">
        <f>'MidC Shocks'!AV24</f>
        <v>0.95899999999999996</v>
      </c>
      <c r="R53" s="7">
        <f>'MidC Shocks'!AW24</f>
        <v>0.98899999999999999</v>
      </c>
      <c r="S53" s="7">
        <f>'MidC Shocks'!AX24</f>
        <v>1.0129999999999999</v>
      </c>
      <c r="T53" s="7">
        <f>'MidC Shocks'!AY24</f>
        <v>0.97799999999999998</v>
      </c>
      <c r="U53" s="7">
        <f>'MidC Shocks'!AZ24</f>
        <v>0.998</v>
      </c>
      <c r="V53" s="7">
        <f>'MidC Shocks'!BA24</f>
        <v>1.0589999999999999</v>
      </c>
      <c r="W53" s="33">
        <f>'MidC Shocks'!BB24</f>
        <v>3</v>
      </c>
      <c r="X53" s="49">
        <f>'MidC Shocks'!BC24</f>
        <v>1.0022000000000002</v>
      </c>
      <c r="Y53" s="53">
        <f>'MidC Shocks'!BD24</f>
        <v>20</v>
      </c>
    </row>
    <row r="54" spans="1:25" x14ac:dyDescent="0.2">
      <c r="A54" s="3">
        <f t="shared" si="11"/>
        <v>1.0022</v>
      </c>
      <c r="B54" s="3">
        <f>'MidC Shocks'!AG25</f>
        <v>2</v>
      </c>
      <c r="C54" s="7">
        <f>'MidC Shocks'!AH25</f>
        <v>1.0069999999999999</v>
      </c>
      <c r="D54" s="7">
        <f>'MidC Shocks'!AI25</f>
        <v>0.98699999999999999</v>
      </c>
      <c r="E54" s="7">
        <f>'MidC Shocks'!AJ25</f>
        <v>0.98</v>
      </c>
      <c r="F54" s="7">
        <f>'MidC Shocks'!AK25</f>
        <v>1.0580000000000001</v>
      </c>
      <c r="G54" s="7">
        <f>'MidC Shocks'!AL25</f>
        <v>1.036</v>
      </c>
      <c r="H54" s="7">
        <f>'MidC Shocks'!AM25</f>
        <v>1.006</v>
      </c>
      <c r="I54" s="7">
        <f>'MidC Shocks'!AN25</f>
        <v>0.96</v>
      </c>
      <c r="J54" s="7">
        <f>'MidC Shocks'!AO25</f>
        <v>0.98499999999999999</v>
      </c>
      <c r="K54" s="7">
        <f>'MidC Shocks'!AP25</f>
        <v>1.032</v>
      </c>
      <c r="L54" s="7">
        <f>'MidC Shocks'!AQ25</f>
        <v>0.93</v>
      </c>
      <c r="M54" s="7">
        <f>'MidC Shocks'!AR25</f>
        <v>1.0369999999999999</v>
      </c>
      <c r="N54" s="7">
        <f>'MidC Shocks'!AS25</f>
        <v>0.97199999999999998</v>
      </c>
      <c r="O54" s="7">
        <f>'MidC Shocks'!AT25</f>
        <v>1.0369999999999999</v>
      </c>
      <c r="P54" s="7">
        <f>'MidC Shocks'!AU25</f>
        <v>0.97799999999999998</v>
      </c>
      <c r="Q54" s="7">
        <f>'MidC Shocks'!AV25</f>
        <v>0.97199999999999998</v>
      </c>
      <c r="R54" s="7">
        <f>'MidC Shocks'!AW25</f>
        <v>0.97699999999999998</v>
      </c>
      <c r="S54" s="7">
        <f>'MidC Shocks'!AX25</f>
        <v>1.028</v>
      </c>
      <c r="T54" s="7">
        <f>'MidC Shocks'!AY25</f>
        <v>0.96299999999999997</v>
      </c>
      <c r="U54" s="7">
        <f>'MidC Shocks'!AZ25</f>
        <v>1.0580000000000001</v>
      </c>
      <c r="V54" s="7">
        <f>'MidC Shocks'!BA25</f>
        <v>1.0409999999999999</v>
      </c>
      <c r="W54" s="33">
        <f>'MidC Shocks'!BB25</f>
        <v>9</v>
      </c>
      <c r="X54" s="49">
        <f>'MidC Shocks'!BC25</f>
        <v>1.0022</v>
      </c>
      <c r="Y54" s="53">
        <f>'MidC Shocks'!BD25</f>
        <v>21</v>
      </c>
    </row>
    <row r="55" spans="1:25" x14ac:dyDescent="0.2">
      <c r="A55" s="3">
        <f t="shared" si="11"/>
        <v>1.0019500000000001</v>
      </c>
      <c r="B55" s="3">
        <f>'MidC Shocks'!AG26</f>
        <v>41</v>
      </c>
      <c r="C55" s="7">
        <f>'MidC Shocks'!AH26</f>
        <v>1.056</v>
      </c>
      <c r="D55" s="7">
        <f>'MidC Shocks'!AI26</f>
        <v>1.0529999999999999</v>
      </c>
      <c r="E55" s="7">
        <f>'MidC Shocks'!AJ26</f>
        <v>1.0549999999999999</v>
      </c>
      <c r="F55" s="7">
        <f>'MidC Shocks'!AK26</f>
        <v>1.056</v>
      </c>
      <c r="G55" s="7">
        <f>'MidC Shocks'!AL26</f>
        <v>1</v>
      </c>
      <c r="H55" s="7">
        <f>'MidC Shocks'!AM26</f>
        <v>0.97399999999999998</v>
      </c>
      <c r="I55" s="7">
        <f>'MidC Shocks'!AN26</f>
        <v>0.94399999999999995</v>
      </c>
      <c r="J55" s="7">
        <f>'MidC Shocks'!AO26</f>
        <v>1.0029999999999999</v>
      </c>
      <c r="K55" s="7">
        <f>'MidC Shocks'!AP26</f>
        <v>0.97199999999999998</v>
      </c>
      <c r="L55" s="7">
        <f>'MidC Shocks'!AQ26</f>
        <v>0.97799999999999998</v>
      </c>
      <c r="M55" s="7">
        <f>'MidC Shocks'!AR26</f>
        <v>1.02</v>
      </c>
      <c r="N55" s="7">
        <f>'MidC Shocks'!AS26</f>
        <v>0.95299999999999996</v>
      </c>
      <c r="O55" s="7">
        <f>'MidC Shocks'!AT26</f>
        <v>0.997</v>
      </c>
      <c r="P55" s="7">
        <f>'MidC Shocks'!AU26</f>
        <v>0.96899999999999997</v>
      </c>
      <c r="Q55" s="7">
        <f>'MidC Shocks'!AV26</f>
        <v>1.0289999999999999</v>
      </c>
      <c r="R55" s="7">
        <f>'MidC Shocks'!AW26</f>
        <v>1.0069999999999999</v>
      </c>
      <c r="S55" s="7">
        <f>'MidC Shocks'!AX26</f>
        <v>0.98099999999999998</v>
      </c>
      <c r="T55" s="7">
        <f>'MidC Shocks'!AY26</f>
        <v>1.0489999999999999</v>
      </c>
      <c r="U55" s="7">
        <f>'MidC Shocks'!AZ26</f>
        <v>0.98299999999999998</v>
      </c>
      <c r="V55" s="7">
        <f>'MidC Shocks'!BA26</f>
        <v>0.96</v>
      </c>
      <c r="W55" s="33">
        <f>'MidC Shocks'!BB26</f>
        <v>41</v>
      </c>
      <c r="X55" s="49">
        <f>'MidC Shocks'!BC26</f>
        <v>1.0019500000000001</v>
      </c>
      <c r="Y55" s="53">
        <f>'MidC Shocks'!BD26</f>
        <v>22</v>
      </c>
    </row>
    <row r="56" spans="1:25" x14ac:dyDescent="0.2">
      <c r="A56" s="3">
        <f t="shared" si="11"/>
        <v>1.0015499999999999</v>
      </c>
      <c r="B56" s="3">
        <f>'MidC Shocks'!AG27</f>
        <v>14</v>
      </c>
      <c r="C56" s="7">
        <f>'MidC Shocks'!AH27</f>
        <v>1.0069999999999999</v>
      </c>
      <c r="D56" s="7">
        <f>'MidC Shocks'!AI27</f>
        <v>0.91900000000000004</v>
      </c>
      <c r="E56" s="7">
        <f>'MidC Shocks'!AJ27</f>
        <v>0.99099999999999999</v>
      </c>
      <c r="F56" s="7">
        <f>'MidC Shocks'!AK27</f>
        <v>0.96</v>
      </c>
      <c r="G56" s="7">
        <f>'MidC Shocks'!AL27</f>
        <v>1.0720000000000001</v>
      </c>
      <c r="H56" s="7">
        <f>'MidC Shocks'!AM27</f>
        <v>1.0229999999999999</v>
      </c>
      <c r="I56" s="7">
        <f>'MidC Shocks'!AN27</f>
        <v>0.96299999999999997</v>
      </c>
      <c r="J56" s="7">
        <f>'MidC Shocks'!AO27</f>
        <v>1</v>
      </c>
      <c r="K56" s="7">
        <f>'MidC Shocks'!AP27</f>
        <v>0.98699999999999999</v>
      </c>
      <c r="L56" s="7">
        <f>'MidC Shocks'!AQ27</f>
        <v>1.008</v>
      </c>
      <c r="M56" s="7">
        <f>'MidC Shocks'!AR27</f>
        <v>0.97899999999999998</v>
      </c>
      <c r="N56" s="7">
        <f>'MidC Shocks'!AS27</f>
        <v>1.014</v>
      </c>
      <c r="O56" s="7">
        <f>'MidC Shocks'!AT27</f>
        <v>1.044</v>
      </c>
      <c r="P56" s="7">
        <f>'MidC Shocks'!AU27</f>
        <v>1.04</v>
      </c>
      <c r="Q56" s="7">
        <f>'MidC Shocks'!AV27</f>
        <v>0.96</v>
      </c>
      <c r="R56" s="7">
        <f>'MidC Shocks'!AW27</f>
        <v>0.995</v>
      </c>
      <c r="S56" s="7">
        <f>'MidC Shocks'!AX27</f>
        <v>0.99399999999999999</v>
      </c>
      <c r="T56" s="7">
        <f>'MidC Shocks'!AY27</f>
        <v>1.032</v>
      </c>
      <c r="U56" s="7">
        <f>'MidC Shocks'!AZ27</f>
        <v>1.0369999999999999</v>
      </c>
      <c r="V56" s="7">
        <f>'MidC Shocks'!BA27</f>
        <v>1.006</v>
      </c>
      <c r="W56" s="33">
        <f>'MidC Shocks'!BB27</f>
        <v>24</v>
      </c>
      <c r="X56" s="49">
        <f>'MidC Shocks'!BC27</f>
        <v>1.0015499999999999</v>
      </c>
      <c r="Y56" s="53">
        <f>'MidC Shocks'!BD27</f>
        <v>23</v>
      </c>
    </row>
    <row r="57" spans="1:25" x14ac:dyDescent="0.2">
      <c r="A57" s="3">
        <f t="shared" si="11"/>
        <v>1.0010999999999999</v>
      </c>
      <c r="B57" s="3">
        <f>'MidC Shocks'!AG28</f>
        <v>50</v>
      </c>
      <c r="C57" s="7">
        <f>'MidC Shocks'!AH28</f>
        <v>1</v>
      </c>
      <c r="D57" s="7">
        <f>'MidC Shocks'!AI28</f>
        <v>0.95699999999999996</v>
      </c>
      <c r="E57" s="7">
        <f>'MidC Shocks'!AJ28</f>
        <v>0.97899999999999998</v>
      </c>
      <c r="F57" s="7">
        <f>'MidC Shocks'!AK28</f>
        <v>1.0149999999999999</v>
      </c>
      <c r="G57" s="7">
        <f>'MidC Shocks'!AL28</f>
        <v>1.0349999999999999</v>
      </c>
      <c r="H57" s="7">
        <f>'MidC Shocks'!AM28</f>
        <v>1.02</v>
      </c>
      <c r="I57" s="7">
        <f>'MidC Shocks'!AN28</f>
        <v>1.006</v>
      </c>
      <c r="J57" s="7">
        <f>'MidC Shocks'!AO28</f>
        <v>1.0369999999999999</v>
      </c>
      <c r="K57" s="7">
        <f>'MidC Shocks'!AP28</f>
        <v>0.99299999999999999</v>
      </c>
      <c r="L57" s="7">
        <f>'MidC Shocks'!AQ28</f>
        <v>0.97499999999999998</v>
      </c>
      <c r="M57" s="7">
        <f>'MidC Shocks'!AR28</f>
        <v>1.0209999999999999</v>
      </c>
      <c r="N57" s="7">
        <f>'MidC Shocks'!AS28</f>
        <v>1.0029999999999999</v>
      </c>
      <c r="O57" s="7">
        <f>'MidC Shocks'!AT28</f>
        <v>1.0089999999999999</v>
      </c>
      <c r="P57" s="7">
        <f>'MidC Shocks'!AU28</f>
        <v>0.97</v>
      </c>
      <c r="Q57" s="7">
        <f>'MidC Shocks'!AV28</f>
        <v>1.0429999999999999</v>
      </c>
      <c r="R57" s="7">
        <f>'MidC Shocks'!AW28</f>
        <v>1.006</v>
      </c>
      <c r="S57" s="7">
        <f>'MidC Shocks'!AX28</f>
        <v>0.98299999999999998</v>
      </c>
      <c r="T57" s="7">
        <f>'MidC Shocks'!AY28</f>
        <v>1.012</v>
      </c>
      <c r="U57" s="7">
        <f>'MidC Shocks'!AZ28</f>
        <v>0.95899999999999996</v>
      </c>
      <c r="V57" s="7">
        <f>'MidC Shocks'!BA28</f>
        <v>0.999</v>
      </c>
      <c r="W57" s="33">
        <f>'MidC Shocks'!BB28</f>
        <v>27</v>
      </c>
      <c r="X57" s="49">
        <f>'MidC Shocks'!BC28</f>
        <v>1.0010999999999999</v>
      </c>
      <c r="Y57" s="53">
        <f>'MidC Shocks'!BD28</f>
        <v>24</v>
      </c>
    </row>
    <row r="58" spans="1:25" x14ac:dyDescent="0.2">
      <c r="A58" s="3">
        <f t="shared" si="11"/>
        <v>1.0004999999999999</v>
      </c>
      <c r="B58" s="3">
        <f>'MidC Shocks'!AG29</f>
        <v>33</v>
      </c>
      <c r="C58" s="7">
        <f>'MidC Shocks'!AH29</f>
        <v>0.98699999999999999</v>
      </c>
      <c r="D58" s="7">
        <f>'MidC Shocks'!AI29</f>
        <v>1.006</v>
      </c>
      <c r="E58" s="7">
        <f>'MidC Shocks'!AJ29</f>
        <v>1.004</v>
      </c>
      <c r="F58" s="7">
        <f>'MidC Shocks'!AK29</f>
        <v>1.0249999999999999</v>
      </c>
      <c r="G58" s="7">
        <f>'MidC Shocks'!AL29</f>
        <v>0.99199999999999999</v>
      </c>
      <c r="H58" s="7">
        <f>'MidC Shocks'!AM29</f>
        <v>1.06</v>
      </c>
      <c r="I58" s="7">
        <f>'MidC Shocks'!AN29</f>
        <v>1.0049999999999999</v>
      </c>
      <c r="J58" s="7">
        <f>'MidC Shocks'!AO29</f>
        <v>1.0049999999999999</v>
      </c>
      <c r="K58" s="7">
        <f>'MidC Shocks'!AP29</f>
        <v>0.997</v>
      </c>
      <c r="L58" s="7">
        <f>'MidC Shocks'!AQ29</f>
        <v>1.0089999999999999</v>
      </c>
      <c r="M58" s="7">
        <f>'MidC Shocks'!AR29</f>
        <v>1.0269999999999999</v>
      </c>
      <c r="N58" s="7">
        <f>'MidC Shocks'!AS29</f>
        <v>1.014</v>
      </c>
      <c r="O58" s="7">
        <f>'MidC Shocks'!AT29</f>
        <v>0.98699999999999999</v>
      </c>
      <c r="P58" s="7">
        <f>'MidC Shocks'!AU29</f>
        <v>0.98699999999999999</v>
      </c>
      <c r="Q58" s="7">
        <f>'MidC Shocks'!AV29</f>
        <v>0.999</v>
      </c>
      <c r="R58" s="7">
        <f>'MidC Shocks'!AW29</f>
        <v>0.96199999999999997</v>
      </c>
      <c r="S58" s="7">
        <f>'MidC Shocks'!AX29</f>
        <v>0.97699999999999998</v>
      </c>
      <c r="T58" s="7">
        <f>'MidC Shocks'!AY29</f>
        <v>0.97899999999999998</v>
      </c>
      <c r="U58" s="7">
        <f>'MidC Shocks'!AZ29</f>
        <v>0.999</v>
      </c>
      <c r="V58" s="7">
        <f>'MidC Shocks'!BA29</f>
        <v>0.98899999999999999</v>
      </c>
      <c r="W58" s="33">
        <f>'MidC Shocks'!BB29</f>
        <v>31</v>
      </c>
      <c r="X58" s="49">
        <f>'MidC Shocks'!BC29</f>
        <v>1.0004999999999999</v>
      </c>
      <c r="Y58" s="53">
        <f>'MidC Shocks'!BD29</f>
        <v>25</v>
      </c>
    </row>
    <row r="59" spans="1:25" x14ac:dyDescent="0.2">
      <c r="A59" s="3">
        <f t="shared" si="11"/>
        <v>0.99910000000000032</v>
      </c>
      <c r="B59" s="3">
        <f>'MidC Shocks'!AG30</f>
        <v>13</v>
      </c>
      <c r="C59" s="7">
        <f>'MidC Shocks'!AH30</f>
        <v>0.995</v>
      </c>
      <c r="D59" s="7">
        <f>'MidC Shocks'!AI30</f>
        <v>1.1020000000000001</v>
      </c>
      <c r="E59" s="7">
        <f>'MidC Shocks'!AJ30</f>
        <v>0.995</v>
      </c>
      <c r="F59" s="7">
        <f>'MidC Shocks'!AK30</f>
        <v>1.034</v>
      </c>
      <c r="G59" s="7">
        <f>'MidC Shocks'!AL30</f>
        <v>0.94499999999999995</v>
      </c>
      <c r="H59" s="7">
        <f>'MidC Shocks'!AM30</f>
        <v>0.97499999999999998</v>
      </c>
      <c r="I59" s="7">
        <f>'MidC Shocks'!AN30</f>
        <v>1.028</v>
      </c>
      <c r="J59" s="7">
        <f>'MidC Shocks'!AO30</f>
        <v>0.98199999999999998</v>
      </c>
      <c r="K59" s="7">
        <f>'MidC Shocks'!AP30</f>
        <v>1.012</v>
      </c>
      <c r="L59" s="7">
        <f>'MidC Shocks'!AQ30</f>
        <v>0.995</v>
      </c>
      <c r="M59" s="7">
        <f>'MidC Shocks'!AR30</f>
        <v>1.024</v>
      </c>
      <c r="N59" s="7">
        <f>'MidC Shocks'!AS30</f>
        <v>1.0009999999999999</v>
      </c>
      <c r="O59" s="7">
        <f>'MidC Shocks'!AT30</f>
        <v>0.94099999999999995</v>
      </c>
      <c r="P59" s="7">
        <f>'MidC Shocks'!AU30</f>
        <v>0.98099999999999998</v>
      </c>
      <c r="Q59" s="7">
        <f>'MidC Shocks'!AV30</f>
        <v>1.0740000000000001</v>
      </c>
      <c r="R59" s="7">
        <f>'MidC Shocks'!AW30</f>
        <v>1.0069999999999999</v>
      </c>
      <c r="S59" s="7">
        <f>'MidC Shocks'!AX30</f>
        <v>0.99199999999999999</v>
      </c>
      <c r="T59" s="7">
        <f>'MidC Shocks'!AY30</f>
        <v>0.97499999999999998</v>
      </c>
      <c r="U59" s="7">
        <f>'MidC Shocks'!AZ30</f>
        <v>0.94599999999999995</v>
      </c>
      <c r="V59" s="7">
        <f>'MidC Shocks'!BA30</f>
        <v>0.97799999999999998</v>
      </c>
      <c r="W59" s="33">
        <f>'MidC Shocks'!BB30</f>
        <v>34</v>
      </c>
      <c r="X59" s="49">
        <f>'MidC Shocks'!BC30</f>
        <v>0.99910000000000032</v>
      </c>
      <c r="Y59" s="53">
        <f>'MidC Shocks'!BD30</f>
        <v>26</v>
      </c>
    </row>
    <row r="60" spans="1:25" x14ac:dyDescent="0.2">
      <c r="A60" s="3">
        <f t="shared" si="11"/>
        <v>0.99885000000000002</v>
      </c>
      <c r="B60" s="3">
        <f>'MidC Shocks'!AG31</f>
        <v>34</v>
      </c>
      <c r="C60" s="7">
        <f>'MidC Shocks'!AH31</f>
        <v>1.006</v>
      </c>
      <c r="D60" s="7">
        <f>'MidC Shocks'!AI31</f>
        <v>0.98</v>
      </c>
      <c r="E60" s="7">
        <f>'MidC Shocks'!AJ31</f>
        <v>0.995</v>
      </c>
      <c r="F60" s="7">
        <f>'MidC Shocks'!AK31</f>
        <v>0.99099999999999999</v>
      </c>
      <c r="G60" s="7">
        <f>'MidC Shocks'!AL31</f>
        <v>1.0109999999999999</v>
      </c>
      <c r="H60" s="7">
        <f>'MidC Shocks'!AM31</f>
        <v>0.92700000000000005</v>
      </c>
      <c r="I60" s="7">
        <f>'MidC Shocks'!AN31</f>
        <v>0.98699999999999999</v>
      </c>
      <c r="J60" s="7">
        <f>'MidC Shocks'!AO31</f>
        <v>1.006</v>
      </c>
      <c r="K60" s="7">
        <f>'MidC Shocks'!AP31</f>
        <v>0.98599999999999999</v>
      </c>
      <c r="L60" s="7">
        <f>'MidC Shocks'!AQ31</f>
        <v>0.97699999999999998</v>
      </c>
      <c r="M60" s="7">
        <f>'MidC Shocks'!AR31</f>
        <v>0.97299999999999998</v>
      </c>
      <c r="N60" s="7">
        <f>'MidC Shocks'!AS31</f>
        <v>0.98499999999999999</v>
      </c>
      <c r="O60" s="7">
        <f>'MidC Shocks'!AT31</f>
        <v>0.99299999999999999</v>
      </c>
      <c r="P60" s="7">
        <f>'MidC Shocks'!AU31</f>
        <v>1.024</v>
      </c>
      <c r="Q60" s="7">
        <f>'MidC Shocks'!AV31</f>
        <v>1.0009999999999999</v>
      </c>
      <c r="R60" s="7">
        <f>'MidC Shocks'!AW31</f>
        <v>1.0580000000000001</v>
      </c>
      <c r="S60" s="7">
        <f>'MidC Shocks'!AX31</f>
        <v>1.0229999999999999</v>
      </c>
      <c r="T60" s="7">
        <f>'MidC Shocks'!AY31</f>
        <v>1.046</v>
      </c>
      <c r="U60" s="7">
        <f>'MidC Shocks'!AZ31</f>
        <v>1.014</v>
      </c>
      <c r="V60" s="7">
        <f>'MidC Shocks'!BA31</f>
        <v>0.99399999999999999</v>
      </c>
      <c r="W60" s="33">
        <f>'MidC Shocks'!BB31</f>
        <v>28</v>
      </c>
      <c r="X60" s="49">
        <f>'MidC Shocks'!BC31</f>
        <v>0.99885000000000002</v>
      </c>
      <c r="Y60" s="53">
        <f>'MidC Shocks'!BD31</f>
        <v>27</v>
      </c>
    </row>
    <row r="61" spans="1:25" x14ac:dyDescent="0.2">
      <c r="A61" s="3">
        <f t="shared" si="11"/>
        <v>0.99775000000000014</v>
      </c>
      <c r="B61" s="3">
        <f>'MidC Shocks'!AG32</f>
        <v>38</v>
      </c>
      <c r="C61" s="7">
        <f>'MidC Shocks'!AH32</f>
        <v>0.996</v>
      </c>
      <c r="D61" s="7">
        <f>'MidC Shocks'!AI32</f>
        <v>1.0289999999999999</v>
      </c>
      <c r="E61" s="7">
        <f>'MidC Shocks'!AJ32</f>
        <v>0.999</v>
      </c>
      <c r="F61" s="7">
        <f>'MidC Shocks'!AK32</f>
        <v>0.98299999999999998</v>
      </c>
      <c r="G61" s="7">
        <f>'MidC Shocks'!AL32</f>
        <v>0.96299999999999997</v>
      </c>
      <c r="H61" s="7">
        <f>'MidC Shocks'!AM32</f>
        <v>1.038</v>
      </c>
      <c r="I61" s="7">
        <f>'MidC Shocks'!AN32</f>
        <v>0.95099999999999996</v>
      </c>
      <c r="J61" s="7">
        <f>'MidC Shocks'!AO32</f>
        <v>0.97699999999999998</v>
      </c>
      <c r="K61" s="7">
        <f>'MidC Shocks'!AP32</f>
        <v>0.97399999999999998</v>
      </c>
      <c r="L61" s="7">
        <f>'MidC Shocks'!AQ32</f>
        <v>0.94699999999999995</v>
      </c>
      <c r="M61" s="7">
        <f>'MidC Shocks'!AR32</f>
        <v>1.0580000000000001</v>
      </c>
      <c r="N61" s="7">
        <f>'MidC Shocks'!AS32</f>
        <v>1.024</v>
      </c>
      <c r="O61" s="7">
        <f>'MidC Shocks'!AT32</f>
        <v>0.98099999999999998</v>
      </c>
      <c r="P61" s="7">
        <f>'MidC Shocks'!AU32</f>
        <v>1.01</v>
      </c>
      <c r="Q61" s="7">
        <f>'MidC Shocks'!AV32</f>
        <v>0.97799999999999998</v>
      </c>
      <c r="R61" s="7">
        <f>'MidC Shocks'!AW32</f>
        <v>0.98299999999999998</v>
      </c>
      <c r="S61" s="7">
        <f>'MidC Shocks'!AX32</f>
        <v>1.0069999999999999</v>
      </c>
      <c r="T61" s="7">
        <f>'MidC Shocks'!AY32</f>
        <v>1.0229999999999999</v>
      </c>
      <c r="U61" s="7">
        <f>'MidC Shocks'!AZ32</f>
        <v>1.01</v>
      </c>
      <c r="V61" s="7">
        <f>'MidC Shocks'!BA32</f>
        <v>1.024</v>
      </c>
      <c r="W61" s="33">
        <f>'MidC Shocks'!BB32</f>
        <v>15</v>
      </c>
      <c r="X61" s="49">
        <f>'MidC Shocks'!BC32</f>
        <v>0.99775000000000014</v>
      </c>
      <c r="Y61" s="53">
        <f>'MidC Shocks'!BD32</f>
        <v>28</v>
      </c>
    </row>
    <row r="62" spans="1:25" x14ac:dyDescent="0.2">
      <c r="A62" s="3">
        <f t="shared" si="11"/>
        <v>0.99740000000000006</v>
      </c>
      <c r="B62" s="3">
        <f>'MidC Shocks'!AG33</f>
        <v>24</v>
      </c>
      <c r="C62" s="7">
        <f>'MidC Shocks'!AH33</f>
        <v>0.997</v>
      </c>
      <c r="D62" s="7">
        <f>'MidC Shocks'!AI33</f>
        <v>1</v>
      </c>
      <c r="E62" s="7">
        <f>'MidC Shocks'!AJ33</f>
        <v>0.99199999999999999</v>
      </c>
      <c r="F62" s="7">
        <f>'MidC Shocks'!AK33</f>
        <v>1.018</v>
      </c>
      <c r="G62" s="7">
        <f>'MidC Shocks'!AL33</f>
        <v>0.98499999999999999</v>
      </c>
      <c r="H62" s="7">
        <f>'MidC Shocks'!AM33</f>
        <v>1.014</v>
      </c>
      <c r="I62" s="7">
        <f>'MidC Shocks'!AN33</f>
        <v>0.96</v>
      </c>
      <c r="J62" s="7">
        <f>'MidC Shocks'!AO33</f>
        <v>0.96799999999999997</v>
      </c>
      <c r="K62" s="7">
        <f>'MidC Shocks'!AP33</f>
        <v>1.024</v>
      </c>
      <c r="L62" s="7">
        <f>'MidC Shocks'!AQ33</f>
        <v>0.97299999999999998</v>
      </c>
      <c r="M62" s="7">
        <f>'MidC Shocks'!AR33</f>
        <v>1.0229999999999999</v>
      </c>
      <c r="N62" s="7">
        <f>'MidC Shocks'!AS33</f>
        <v>0.99099999999999999</v>
      </c>
      <c r="O62" s="7">
        <f>'MidC Shocks'!AT33</f>
        <v>1.01</v>
      </c>
      <c r="P62" s="7">
        <f>'MidC Shocks'!AU33</f>
        <v>1.022</v>
      </c>
      <c r="Q62" s="7">
        <f>'MidC Shocks'!AV33</f>
        <v>1.0149999999999999</v>
      </c>
      <c r="R62" s="7">
        <f>'MidC Shocks'!AW33</f>
        <v>0.97099999999999997</v>
      </c>
      <c r="S62" s="7">
        <f>'MidC Shocks'!AX33</f>
        <v>0.999</v>
      </c>
      <c r="T62" s="7">
        <f>'MidC Shocks'!AY33</f>
        <v>1.012</v>
      </c>
      <c r="U62" s="7">
        <f>'MidC Shocks'!AZ33</f>
        <v>1.028</v>
      </c>
      <c r="V62" s="7">
        <f>'MidC Shocks'!BA33</f>
        <v>0.94599999999999995</v>
      </c>
      <c r="W62" s="33">
        <f>'MidC Shocks'!BB33</f>
        <v>45</v>
      </c>
      <c r="X62" s="49">
        <f>'MidC Shocks'!BC33</f>
        <v>0.99740000000000006</v>
      </c>
      <c r="Y62" s="53">
        <f>'MidC Shocks'!BD33</f>
        <v>29</v>
      </c>
    </row>
    <row r="63" spans="1:25" x14ac:dyDescent="0.2">
      <c r="A63" s="3">
        <f t="shared" si="11"/>
        <v>0.99719999999999975</v>
      </c>
      <c r="B63" s="3">
        <f>'MidC Shocks'!AG34</f>
        <v>7</v>
      </c>
      <c r="C63" s="7">
        <f>'MidC Shocks'!AH34</f>
        <v>1.081</v>
      </c>
      <c r="D63" s="7">
        <f>'MidC Shocks'!AI34</f>
        <v>1.014</v>
      </c>
      <c r="E63" s="7">
        <f>'MidC Shocks'!AJ34</f>
        <v>0.98899999999999999</v>
      </c>
      <c r="F63" s="7">
        <f>'MidC Shocks'!AK34</f>
        <v>0.96299999999999997</v>
      </c>
      <c r="G63" s="7">
        <f>'MidC Shocks'!AL34</f>
        <v>1.0069999999999999</v>
      </c>
      <c r="H63" s="7">
        <f>'MidC Shocks'!AM34</f>
        <v>1.03</v>
      </c>
      <c r="I63" s="7">
        <f>'MidC Shocks'!AN34</f>
        <v>1.024</v>
      </c>
      <c r="J63" s="7">
        <f>'MidC Shocks'!AO34</f>
        <v>0.97399999999999998</v>
      </c>
      <c r="K63" s="7">
        <f>'MidC Shocks'!AP34</f>
        <v>1.022</v>
      </c>
      <c r="L63" s="7">
        <f>'MidC Shocks'!AQ34</f>
        <v>1.022</v>
      </c>
      <c r="M63" s="7">
        <f>'MidC Shocks'!AR34</f>
        <v>0.98299999999999998</v>
      </c>
      <c r="N63" s="7">
        <f>'MidC Shocks'!AS34</f>
        <v>1.012</v>
      </c>
      <c r="O63" s="7">
        <f>'MidC Shocks'!AT34</f>
        <v>0.97799999999999998</v>
      </c>
      <c r="P63" s="7">
        <f>'MidC Shocks'!AU34</f>
        <v>0.998</v>
      </c>
      <c r="Q63" s="7">
        <f>'MidC Shocks'!AV34</f>
        <v>0.95699999999999996</v>
      </c>
      <c r="R63" s="7">
        <f>'MidC Shocks'!AW34</f>
        <v>1.0029999999999999</v>
      </c>
      <c r="S63" s="7">
        <f>'MidC Shocks'!AX34</f>
        <v>0.97699999999999998</v>
      </c>
      <c r="T63" s="7">
        <f>'MidC Shocks'!AY34</f>
        <v>0.94399999999999995</v>
      </c>
      <c r="U63" s="7">
        <f>'MidC Shocks'!AZ34</f>
        <v>0.94099999999999995</v>
      </c>
      <c r="V63" s="7">
        <f>'MidC Shocks'!BA34</f>
        <v>1.0249999999999999</v>
      </c>
      <c r="W63" s="33">
        <f>'MidC Shocks'!BB34</f>
        <v>13</v>
      </c>
      <c r="X63" s="49">
        <f>'MidC Shocks'!BC34</f>
        <v>0.99719999999999975</v>
      </c>
      <c r="Y63" s="53">
        <f>'MidC Shocks'!BD34</f>
        <v>30</v>
      </c>
    </row>
    <row r="64" spans="1:25" x14ac:dyDescent="0.2">
      <c r="A64" s="3">
        <f t="shared" si="11"/>
        <v>0.99659999999999993</v>
      </c>
      <c r="B64" s="3">
        <f>'MidC Shocks'!AG35</f>
        <v>49</v>
      </c>
      <c r="C64" s="7">
        <f>'MidC Shocks'!AH35</f>
        <v>0.99199999999999999</v>
      </c>
      <c r="D64" s="7">
        <f>'MidC Shocks'!AI35</f>
        <v>1.044</v>
      </c>
      <c r="E64" s="7">
        <f>'MidC Shocks'!AJ35</f>
        <v>1.01</v>
      </c>
      <c r="F64" s="7">
        <f>'MidC Shocks'!AK35</f>
        <v>0.98699999999999999</v>
      </c>
      <c r="G64" s="7">
        <f>'MidC Shocks'!AL35</f>
        <v>0.96</v>
      </c>
      <c r="H64" s="7">
        <f>'MidC Shocks'!AM35</f>
        <v>0.98399999999999999</v>
      </c>
      <c r="I64" s="7">
        <f>'MidC Shocks'!AN35</f>
        <v>1.01</v>
      </c>
      <c r="J64" s="7">
        <f>'MidC Shocks'!AO35</f>
        <v>0.96099999999999997</v>
      </c>
      <c r="K64" s="7">
        <f>'MidC Shocks'!AP35</f>
        <v>1.01</v>
      </c>
      <c r="L64" s="7">
        <f>'MidC Shocks'!AQ35</f>
        <v>1.0129999999999999</v>
      </c>
      <c r="M64" s="7">
        <f>'MidC Shocks'!AR35</f>
        <v>0.97799999999999998</v>
      </c>
      <c r="N64" s="7">
        <f>'MidC Shocks'!AS35</f>
        <v>0.98199999999999998</v>
      </c>
      <c r="O64" s="7">
        <f>'MidC Shocks'!AT35</f>
        <v>0.98499999999999999</v>
      </c>
      <c r="P64" s="7">
        <f>'MidC Shocks'!AU35</f>
        <v>1.036</v>
      </c>
      <c r="Q64" s="7">
        <f>'MidC Shocks'!AV35</f>
        <v>0.96099999999999997</v>
      </c>
      <c r="R64" s="7">
        <f>'MidC Shocks'!AW35</f>
        <v>0.99199999999999999</v>
      </c>
      <c r="S64" s="7">
        <f>'MidC Shocks'!AX35</f>
        <v>1.0069999999999999</v>
      </c>
      <c r="T64" s="7">
        <f>'MidC Shocks'!AY35</f>
        <v>0.98199999999999998</v>
      </c>
      <c r="U64" s="7">
        <f>'MidC Shocks'!AZ35</f>
        <v>1.034</v>
      </c>
      <c r="V64" s="7">
        <f>'MidC Shocks'!BA35</f>
        <v>1.004</v>
      </c>
      <c r="W64" s="33">
        <f>'MidC Shocks'!BB35</f>
        <v>25</v>
      </c>
      <c r="X64" s="49">
        <f>'MidC Shocks'!BC35</f>
        <v>0.99659999999999993</v>
      </c>
      <c r="Y64" s="53">
        <f>'MidC Shocks'!BD35</f>
        <v>31</v>
      </c>
    </row>
    <row r="65" spans="1:25" x14ac:dyDescent="0.2">
      <c r="A65" s="3">
        <f t="shared" si="11"/>
        <v>0.99654999999999971</v>
      </c>
      <c r="B65" s="3">
        <f>'MidC Shocks'!AG36</f>
        <v>1</v>
      </c>
      <c r="C65" s="7">
        <f>'MidC Shocks'!AH36</f>
        <v>0.99399999999999999</v>
      </c>
      <c r="D65" s="7">
        <f>'MidC Shocks'!AI36</f>
        <v>1.022</v>
      </c>
      <c r="E65" s="7">
        <f>'MidC Shocks'!AJ36</f>
        <v>1.01</v>
      </c>
      <c r="F65" s="7">
        <f>'MidC Shocks'!AK36</f>
        <v>0.94899999999999995</v>
      </c>
      <c r="G65" s="7">
        <f>'MidC Shocks'!AL36</f>
        <v>0.96699999999999997</v>
      </c>
      <c r="H65" s="7">
        <f>'MidC Shocks'!AM36</f>
        <v>0.99099999999999999</v>
      </c>
      <c r="I65" s="7">
        <f>'MidC Shocks'!AN36</f>
        <v>1.0309999999999999</v>
      </c>
      <c r="J65" s="7">
        <f>'MidC Shocks'!AO36</f>
        <v>1.02</v>
      </c>
      <c r="K65" s="7">
        <f>'MidC Shocks'!AP36</f>
        <v>0.97499999999999998</v>
      </c>
      <c r="L65" s="7">
        <f>'MidC Shocks'!AQ36</f>
        <v>1.0529999999999999</v>
      </c>
      <c r="M65" s="7">
        <f>'MidC Shocks'!AR36</f>
        <v>0.96299999999999997</v>
      </c>
      <c r="N65" s="7">
        <f>'MidC Shocks'!AS36</f>
        <v>1.016</v>
      </c>
      <c r="O65" s="7">
        <f>'MidC Shocks'!AT36</f>
        <v>0.98299999999999998</v>
      </c>
      <c r="P65" s="7">
        <f>'MidC Shocks'!AU36</f>
        <v>1.0149999999999999</v>
      </c>
      <c r="Q65" s="7">
        <f>'MidC Shocks'!AV36</f>
        <v>1.028</v>
      </c>
      <c r="R65" s="7">
        <f>'MidC Shocks'!AW36</f>
        <v>1.014</v>
      </c>
      <c r="S65" s="7">
        <f>'MidC Shocks'!AX36</f>
        <v>0.99299999999999999</v>
      </c>
      <c r="T65" s="7">
        <f>'MidC Shocks'!AY36</f>
        <v>1.0369999999999999</v>
      </c>
      <c r="U65" s="7">
        <f>'MidC Shocks'!AZ36</f>
        <v>0.92600000000000005</v>
      </c>
      <c r="V65" s="7">
        <f>'MidC Shocks'!BA36</f>
        <v>0.94399999999999995</v>
      </c>
      <c r="W65" s="33">
        <f>'MidC Shocks'!BB36</f>
        <v>47</v>
      </c>
      <c r="X65" s="49">
        <f>'MidC Shocks'!BC36</f>
        <v>0.99654999999999971</v>
      </c>
      <c r="Y65" s="53">
        <f>'MidC Shocks'!BD36</f>
        <v>32</v>
      </c>
    </row>
    <row r="66" spans="1:25" x14ac:dyDescent="0.2">
      <c r="A66" s="3">
        <f t="shared" si="11"/>
        <v>0.99649999999999994</v>
      </c>
      <c r="B66" s="3">
        <f>'MidC Shocks'!AG37</f>
        <v>47</v>
      </c>
      <c r="C66" s="7">
        <f>'MidC Shocks'!AH37</f>
        <v>0.98899999999999999</v>
      </c>
      <c r="D66" s="7">
        <f>'MidC Shocks'!AI37</f>
        <v>0.98699999999999999</v>
      </c>
      <c r="E66" s="7">
        <f>'MidC Shocks'!AJ37</f>
        <v>1.0129999999999999</v>
      </c>
      <c r="F66" s="7">
        <f>'MidC Shocks'!AK37</f>
        <v>1.0329999999999999</v>
      </c>
      <c r="G66" s="7">
        <f>'MidC Shocks'!AL37</f>
        <v>0.94399999999999995</v>
      </c>
      <c r="H66" s="7">
        <f>'MidC Shocks'!AM37</f>
        <v>0.98599999999999999</v>
      </c>
      <c r="I66" s="7">
        <f>'MidC Shocks'!AN37</f>
        <v>0.99299999999999999</v>
      </c>
      <c r="J66" s="7">
        <f>'MidC Shocks'!AO37</f>
        <v>0.97199999999999998</v>
      </c>
      <c r="K66" s="7">
        <f>'MidC Shocks'!AP37</f>
        <v>1.034</v>
      </c>
      <c r="L66" s="7">
        <f>'MidC Shocks'!AQ37</f>
        <v>0.96499999999999997</v>
      </c>
      <c r="M66" s="7">
        <f>'MidC Shocks'!AR37</f>
        <v>0.999</v>
      </c>
      <c r="N66" s="7">
        <f>'MidC Shocks'!AS37</f>
        <v>1.0109999999999999</v>
      </c>
      <c r="O66" s="7">
        <f>'MidC Shocks'!AT37</f>
        <v>0.98</v>
      </c>
      <c r="P66" s="7">
        <f>'MidC Shocks'!AU37</f>
        <v>1.002</v>
      </c>
      <c r="Q66" s="7">
        <f>'MidC Shocks'!AV37</f>
        <v>0.999</v>
      </c>
      <c r="R66" s="7">
        <f>'MidC Shocks'!AW37</f>
        <v>0.96499999999999997</v>
      </c>
      <c r="S66" s="7">
        <f>'MidC Shocks'!AX37</f>
        <v>1.0329999999999999</v>
      </c>
      <c r="T66" s="7">
        <f>'MidC Shocks'!AY37</f>
        <v>1.0569999999999999</v>
      </c>
      <c r="U66" s="7">
        <f>'MidC Shocks'!AZ37</f>
        <v>0.96399999999999997</v>
      </c>
      <c r="V66" s="7">
        <f>'MidC Shocks'!BA37</f>
        <v>1.004</v>
      </c>
      <c r="W66" s="33">
        <f>'MidC Shocks'!BB37</f>
        <v>25</v>
      </c>
      <c r="X66" s="49">
        <f>'MidC Shocks'!BC37</f>
        <v>0.99649999999999994</v>
      </c>
      <c r="Y66" s="53">
        <f>'MidC Shocks'!BD37</f>
        <v>33</v>
      </c>
    </row>
    <row r="67" spans="1:25" x14ac:dyDescent="0.2">
      <c r="A67" s="3">
        <f t="shared" si="11"/>
        <v>0.99629999999999996</v>
      </c>
      <c r="B67" s="3">
        <f>'MidC Shocks'!AG38</f>
        <v>25</v>
      </c>
      <c r="C67" s="7">
        <f>'MidC Shocks'!AH38</f>
        <v>0.96499999999999997</v>
      </c>
      <c r="D67" s="7">
        <f>'MidC Shocks'!AI38</f>
        <v>0.99199999999999999</v>
      </c>
      <c r="E67" s="7">
        <f>'MidC Shocks'!AJ38</f>
        <v>0.99299999999999999</v>
      </c>
      <c r="F67" s="7">
        <f>'MidC Shocks'!AK38</f>
        <v>1.0089999999999999</v>
      </c>
      <c r="G67" s="7">
        <f>'MidC Shocks'!AL38</f>
        <v>0.998</v>
      </c>
      <c r="H67" s="7">
        <f>'MidC Shocks'!AM38</f>
        <v>0.97899999999999998</v>
      </c>
      <c r="I67" s="7">
        <f>'MidC Shocks'!AN38</f>
        <v>0.999</v>
      </c>
      <c r="J67" s="7">
        <f>'MidC Shocks'!AO38</f>
        <v>1.0249999999999999</v>
      </c>
      <c r="K67" s="7">
        <f>'MidC Shocks'!AP38</f>
        <v>0.97099999999999997</v>
      </c>
      <c r="L67" s="7">
        <f>'MidC Shocks'!AQ38</f>
        <v>0.97499999999999998</v>
      </c>
      <c r="M67" s="7">
        <f>'MidC Shocks'!AR38</f>
        <v>1.036</v>
      </c>
      <c r="N67" s="7">
        <f>'MidC Shocks'!AS38</f>
        <v>0.97099999999999997</v>
      </c>
      <c r="O67" s="7">
        <f>'MidC Shocks'!AT38</f>
        <v>1.0029999999999999</v>
      </c>
      <c r="P67" s="7">
        <f>'MidC Shocks'!AU38</f>
        <v>0.96899999999999997</v>
      </c>
      <c r="Q67" s="7">
        <f>'MidC Shocks'!AV38</f>
        <v>1.036</v>
      </c>
      <c r="R67" s="7">
        <f>'MidC Shocks'!AW38</f>
        <v>0.99299999999999999</v>
      </c>
      <c r="S67" s="7">
        <f>'MidC Shocks'!AX38</f>
        <v>0.997</v>
      </c>
      <c r="T67" s="7">
        <f>'MidC Shocks'!AY38</f>
        <v>0.96299999999999997</v>
      </c>
      <c r="U67" s="7">
        <f>'MidC Shocks'!AZ38</f>
        <v>1.038</v>
      </c>
      <c r="V67" s="7">
        <f>'MidC Shocks'!BA38</f>
        <v>1.014</v>
      </c>
      <c r="W67" s="33">
        <f>'MidC Shocks'!BB38</f>
        <v>21</v>
      </c>
      <c r="X67" s="49">
        <f>'MidC Shocks'!BC38</f>
        <v>0.99629999999999996</v>
      </c>
      <c r="Y67" s="53">
        <f>'MidC Shocks'!BD38</f>
        <v>34</v>
      </c>
    </row>
    <row r="68" spans="1:25" x14ac:dyDescent="0.2">
      <c r="A68" s="3">
        <f t="shared" si="11"/>
        <v>0.99550000000000005</v>
      </c>
      <c r="B68" s="3">
        <f>'MidC Shocks'!AG39</f>
        <v>3</v>
      </c>
      <c r="C68" s="7">
        <f>'MidC Shocks'!AH39</f>
        <v>0.97399999999999998</v>
      </c>
      <c r="D68" s="7">
        <f>'MidC Shocks'!AI39</f>
        <v>1.002</v>
      </c>
      <c r="E68" s="7">
        <f>'MidC Shocks'!AJ39</f>
        <v>0.99099999999999999</v>
      </c>
      <c r="F68" s="7">
        <f>'MidC Shocks'!AK39</f>
        <v>1.012</v>
      </c>
      <c r="G68" s="7">
        <f>'MidC Shocks'!AL39</f>
        <v>1.0189999999999999</v>
      </c>
      <c r="H68" s="7">
        <f>'MidC Shocks'!AM39</f>
        <v>1</v>
      </c>
      <c r="I68" s="7">
        <f>'MidC Shocks'!AN39</f>
        <v>1.008</v>
      </c>
      <c r="J68" s="7">
        <f>'MidC Shocks'!AO39</f>
        <v>1.0029999999999999</v>
      </c>
      <c r="K68" s="7">
        <f>'MidC Shocks'!AP39</f>
        <v>0.95899999999999996</v>
      </c>
      <c r="L68" s="7">
        <f>'MidC Shocks'!AQ39</f>
        <v>0.97499999999999998</v>
      </c>
      <c r="M68" s="7">
        <f>'MidC Shocks'!AR39</f>
        <v>1.024</v>
      </c>
      <c r="N68" s="7">
        <f>'MidC Shocks'!AS39</f>
        <v>1.042</v>
      </c>
      <c r="O68" s="7">
        <f>'MidC Shocks'!AT39</f>
        <v>1.01</v>
      </c>
      <c r="P68" s="7">
        <f>'MidC Shocks'!AU39</f>
        <v>1.016</v>
      </c>
      <c r="Q68" s="7">
        <f>'MidC Shocks'!AV39</f>
        <v>1.002</v>
      </c>
      <c r="R68" s="7">
        <f>'MidC Shocks'!AW39</f>
        <v>0.999</v>
      </c>
      <c r="S68" s="7">
        <f>'MidC Shocks'!AX39</f>
        <v>0.94499999999999995</v>
      </c>
      <c r="T68" s="7">
        <f>'MidC Shocks'!AY39</f>
        <v>0.94199999999999995</v>
      </c>
      <c r="U68" s="7">
        <f>'MidC Shocks'!AZ39</f>
        <v>1.024</v>
      </c>
      <c r="V68" s="7">
        <f>'MidC Shocks'!BA39</f>
        <v>0.96299999999999997</v>
      </c>
      <c r="W68" s="33">
        <f>'MidC Shocks'!BB39</f>
        <v>39</v>
      </c>
      <c r="X68" s="49">
        <f>'MidC Shocks'!BC39</f>
        <v>0.99550000000000005</v>
      </c>
      <c r="Y68" s="53">
        <f>'MidC Shocks'!BD39</f>
        <v>35</v>
      </c>
    </row>
    <row r="69" spans="1:25" x14ac:dyDescent="0.2">
      <c r="A69" s="3">
        <f t="shared" si="11"/>
        <v>0.99519999999999997</v>
      </c>
      <c r="B69" s="3">
        <f>'MidC Shocks'!AG40</f>
        <v>11</v>
      </c>
      <c r="C69" s="7">
        <f>'MidC Shocks'!AH40</f>
        <v>0.95499999999999996</v>
      </c>
      <c r="D69" s="7">
        <f>'MidC Shocks'!AI40</f>
        <v>1.03</v>
      </c>
      <c r="E69" s="7">
        <f>'MidC Shocks'!AJ40</f>
        <v>0.96799999999999997</v>
      </c>
      <c r="F69" s="7">
        <f>'MidC Shocks'!AK40</f>
        <v>0.96699999999999997</v>
      </c>
      <c r="G69" s="7">
        <f>'MidC Shocks'!AL40</f>
        <v>1.0029999999999999</v>
      </c>
      <c r="H69" s="7">
        <f>'MidC Shocks'!AM40</f>
        <v>1.0149999999999999</v>
      </c>
      <c r="I69" s="7">
        <f>'MidC Shocks'!AN40</f>
        <v>1.0389999999999999</v>
      </c>
      <c r="J69" s="7">
        <f>'MidC Shocks'!AO40</f>
        <v>1.002</v>
      </c>
      <c r="K69" s="7">
        <f>'MidC Shocks'!AP40</f>
        <v>0.99399999999999999</v>
      </c>
      <c r="L69" s="7">
        <f>'MidC Shocks'!AQ40</f>
        <v>1.0269999999999999</v>
      </c>
      <c r="M69" s="7">
        <f>'MidC Shocks'!AR40</f>
        <v>1.0069999999999999</v>
      </c>
      <c r="N69" s="7">
        <f>'MidC Shocks'!AS40</f>
        <v>0.97499999999999998</v>
      </c>
      <c r="O69" s="7">
        <f>'MidC Shocks'!AT40</f>
        <v>0.98399999999999999</v>
      </c>
      <c r="P69" s="7">
        <f>'MidC Shocks'!AU40</f>
        <v>0.96</v>
      </c>
      <c r="Q69" s="7">
        <f>'MidC Shocks'!AV40</f>
        <v>1.038</v>
      </c>
      <c r="R69" s="7">
        <f>'MidC Shocks'!AW40</f>
        <v>0.998</v>
      </c>
      <c r="S69" s="7">
        <f>'MidC Shocks'!AX40</f>
        <v>0.98199999999999998</v>
      </c>
      <c r="T69" s="7">
        <f>'MidC Shocks'!AY40</f>
        <v>0.97199999999999998</v>
      </c>
      <c r="U69" s="7">
        <f>'MidC Shocks'!AZ40</f>
        <v>1.0489999999999999</v>
      </c>
      <c r="V69" s="7">
        <f>'MidC Shocks'!BA40</f>
        <v>0.93899999999999995</v>
      </c>
      <c r="W69" s="33">
        <f>'MidC Shocks'!BB40</f>
        <v>48</v>
      </c>
      <c r="X69" s="49">
        <f>'MidC Shocks'!BC40</f>
        <v>0.99519999999999997</v>
      </c>
      <c r="Y69" s="53">
        <f>'MidC Shocks'!BD40</f>
        <v>36</v>
      </c>
    </row>
    <row r="70" spans="1:25" x14ac:dyDescent="0.2">
      <c r="A70" s="3">
        <f t="shared" si="11"/>
        <v>0.99505000000000021</v>
      </c>
      <c r="B70" s="3">
        <f>'MidC Shocks'!AG41</f>
        <v>27</v>
      </c>
      <c r="C70" s="7">
        <f>'MidC Shocks'!AH41</f>
        <v>0.96899999999999997</v>
      </c>
      <c r="D70" s="7">
        <f>'MidC Shocks'!AI41</f>
        <v>0.97399999999999998</v>
      </c>
      <c r="E70" s="7">
        <f>'MidC Shocks'!AJ41</f>
        <v>0.98399999999999999</v>
      </c>
      <c r="F70" s="7">
        <f>'MidC Shocks'!AK41</f>
        <v>1.0149999999999999</v>
      </c>
      <c r="G70" s="7">
        <f>'MidC Shocks'!AL41</f>
        <v>0.98399999999999999</v>
      </c>
      <c r="H70" s="7">
        <f>'MidC Shocks'!AM41</f>
        <v>1.0029999999999999</v>
      </c>
      <c r="I70" s="7">
        <f>'MidC Shocks'!AN41</f>
        <v>0.99199999999999999</v>
      </c>
      <c r="J70" s="7">
        <f>'MidC Shocks'!AO41</f>
        <v>1.0149999999999999</v>
      </c>
      <c r="K70" s="7">
        <f>'MidC Shocks'!AP41</f>
        <v>0.98599999999999999</v>
      </c>
      <c r="L70" s="7">
        <f>'MidC Shocks'!AQ41</f>
        <v>0.99199999999999999</v>
      </c>
      <c r="M70" s="7">
        <f>'MidC Shocks'!AR41</f>
        <v>0.98599999999999999</v>
      </c>
      <c r="N70" s="7">
        <f>'MidC Shocks'!AS41</f>
        <v>1.01</v>
      </c>
      <c r="O70" s="7">
        <f>'MidC Shocks'!AT41</f>
        <v>0.96199999999999997</v>
      </c>
      <c r="P70" s="7">
        <f>'MidC Shocks'!AU41</f>
        <v>1.0269999999999999</v>
      </c>
      <c r="Q70" s="7">
        <f>'MidC Shocks'!AV41</f>
        <v>1.056</v>
      </c>
      <c r="R70" s="7">
        <f>'MidC Shocks'!AW41</f>
        <v>0.99099999999999999</v>
      </c>
      <c r="S70" s="7">
        <f>'MidC Shocks'!AX41</f>
        <v>0.94899999999999995</v>
      </c>
      <c r="T70" s="7">
        <f>'MidC Shocks'!AY41</f>
        <v>1.032</v>
      </c>
      <c r="U70" s="7">
        <f>'MidC Shocks'!AZ41</f>
        <v>1.0549999999999999</v>
      </c>
      <c r="V70" s="7">
        <f>'MidC Shocks'!BA41</f>
        <v>0.91900000000000004</v>
      </c>
      <c r="W70" s="33">
        <f>'MidC Shocks'!BB41</f>
        <v>50</v>
      </c>
      <c r="X70" s="49">
        <f>'MidC Shocks'!BC41</f>
        <v>0.99505000000000021</v>
      </c>
      <c r="Y70" s="53">
        <f>'MidC Shocks'!BD41</f>
        <v>37</v>
      </c>
    </row>
    <row r="71" spans="1:25" x14ac:dyDescent="0.2">
      <c r="A71" s="3">
        <f t="shared" si="11"/>
        <v>0.99475000000000013</v>
      </c>
      <c r="B71" s="3">
        <f>'MidC Shocks'!AG42</f>
        <v>36</v>
      </c>
      <c r="C71" s="7">
        <f>'MidC Shocks'!AH42</f>
        <v>0.98</v>
      </c>
      <c r="D71" s="7">
        <f>'MidC Shocks'!AI42</f>
        <v>0.97699999999999998</v>
      </c>
      <c r="E71" s="7">
        <f>'MidC Shocks'!AJ42</f>
        <v>0.97499999999999998</v>
      </c>
      <c r="F71" s="7">
        <f>'MidC Shocks'!AK42</f>
        <v>1.0309999999999999</v>
      </c>
      <c r="G71" s="7">
        <f>'MidC Shocks'!AL42</f>
        <v>1.004</v>
      </c>
      <c r="H71" s="7">
        <f>'MidC Shocks'!AM42</f>
        <v>1.018</v>
      </c>
      <c r="I71" s="7">
        <f>'MidC Shocks'!AN42</f>
        <v>0.99299999999999999</v>
      </c>
      <c r="J71" s="7">
        <f>'MidC Shocks'!AO42</f>
        <v>1.002</v>
      </c>
      <c r="K71" s="7">
        <f>'MidC Shocks'!AP42</f>
        <v>1.0169999999999999</v>
      </c>
      <c r="L71" s="7">
        <f>'MidC Shocks'!AQ42</f>
        <v>0.98399999999999999</v>
      </c>
      <c r="M71" s="7">
        <f>'MidC Shocks'!AR42</f>
        <v>0.997</v>
      </c>
      <c r="N71" s="7">
        <f>'MidC Shocks'!AS42</f>
        <v>1.0029999999999999</v>
      </c>
      <c r="O71" s="7">
        <f>'MidC Shocks'!AT42</f>
        <v>1.012</v>
      </c>
      <c r="P71" s="7">
        <f>'MidC Shocks'!AU42</f>
        <v>0.98799999999999999</v>
      </c>
      <c r="Q71" s="7">
        <f>'MidC Shocks'!AV42</f>
        <v>0.93400000000000005</v>
      </c>
      <c r="R71" s="7">
        <f>'MidC Shocks'!AW42</f>
        <v>0.99299999999999999</v>
      </c>
      <c r="S71" s="7">
        <f>'MidC Shocks'!AX42</f>
        <v>0.99399999999999999</v>
      </c>
      <c r="T71" s="7">
        <f>'MidC Shocks'!AY42</f>
        <v>0.96899999999999997</v>
      </c>
      <c r="U71" s="7">
        <f>'MidC Shocks'!AZ42</f>
        <v>1.008</v>
      </c>
      <c r="V71" s="7">
        <f>'MidC Shocks'!BA42</f>
        <v>1.016</v>
      </c>
      <c r="W71" s="33">
        <f>'MidC Shocks'!BB42</f>
        <v>20</v>
      </c>
      <c r="X71" s="49">
        <f>'MidC Shocks'!BC42</f>
        <v>0.99475000000000013</v>
      </c>
      <c r="Y71" s="53">
        <f>'MidC Shocks'!BD42</f>
        <v>38</v>
      </c>
    </row>
    <row r="72" spans="1:25" x14ac:dyDescent="0.2">
      <c r="A72" s="3">
        <f t="shared" si="11"/>
        <v>0.99440000000000006</v>
      </c>
      <c r="B72" s="3">
        <f>'MidC Shocks'!AG43</f>
        <v>32</v>
      </c>
      <c r="C72" s="7">
        <f>'MidC Shocks'!AH43</f>
        <v>0.96399999999999997</v>
      </c>
      <c r="D72" s="7">
        <f>'MidC Shocks'!AI43</f>
        <v>0.97599999999999998</v>
      </c>
      <c r="E72" s="7">
        <f>'MidC Shocks'!AJ43</f>
        <v>1.0580000000000001</v>
      </c>
      <c r="F72" s="7">
        <f>'MidC Shocks'!AK43</f>
        <v>1.0289999999999999</v>
      </c>
      <c r="G72" s="7">
        <f>'MidC Shocks'!AL43</f>
        <v>0.996</v>
      </c>
      <c r="H72" s="7">
        <f>'MidC Shocks'!AM43</f>
        <v>0.94599999999999995</v>
      </c>
      <c r="I72" s="7">
        <f>'MidC Shocks'!AN43</f>
        <v>1.016</v>
      </c>
      <c r="J72" s="7">
        <f>'MidC Shocks'!AO43</f>
        <v>0.96099999999999997</v>
      </c>
      <c r="K72" s="7">
        <f>'MidC Shocks'!AP43</f>
        <v>0.97599999999999998</v>
      </c>
      <c r="L72" s="7">
        <f>'MidC Shocks'!AQ43</f>
        <v>1.0089999999999999</v>
      </c>
      <c r="M72" s="7">
        <f>'MidC Shocks'!AR43</f>
        <v>0.999</v>
      </c>
      <c r="N72" s="7">
        <f>'MidC Shocks'!AS43</f>
        <v>0.97199999999999998</v>
      </c>
      <c r="O72" s="7">
        <f>'MidC Shocks'!AT43</f>
        <v>1.04</v>
      </c>
      <c r="P72" s="7">
        <f>'MidC Shocks'!AU43</f>
        <v>0.98799999999999999</v>
      </c>
      <c r="Q72" s="7">
        <f>'MidC Shocks'!AV43</f>
        <v>1.0349999999999999</v>
      </c>
      <c r="R72" s="7">
        <f>'MidC Shocks'!AW43</f>
        <v>0.998</v>
      </c>
      <c r="S72" s="7">
        <f>'MidC Shocks'!AX43</f>
        <v>0.99</v>
      </c>
      <c r="T72" s="7">
        <f>'MidC Shocks'!AY43</f>
        <v>1.0029999999999999</v>
      </c>
      <c r="U72" s="7">
        <f>'MidC Shocks'!AZ43</f>
        <v>0.97799999999999998</v>
      </c>
      <c r="V72" s="7">
        <f>'MidC Shocks'!BA43</f>
        <v>0.95399999999999996</v>
      </c>
      <c r="W72" s="33">
        <f>'MidC Shocks'!BB43</f>
        <v>43</v>
      </c>
      <c r="X72" s="49">
        <f>'MidC Shocks'!BC43</f>
        <v>0.99440000000000006</v>
      </c>
      <c r="Y72" s="53">
        <f>'MidC Shocks'!BD43</f>
        <v>39</v>
      </c>
    </row>
    <row r="73" spans="1:25" x14ac:dyDescent="0.2">
      <c r="A73" s="3">
        <f t="shared" si="11"/>
        <v>0.99380000000000002</v>
      </c>
      <c r="B73" s="3">
        <f>'MidC Shocks'!AG44</f>
        <v>40</v>
      </c>
      <c r="C73" s="7">
        <f>'MidC Shocks'!AH44</f>
        <v>0.94</v>
      </c>
      <c r="D73" s="7">
        <f>'MidC Shocks'!AI44</f>
        <v>1.0109999999999999</v>
      </c>
      <c r="E73" s="7">
        <f>'MidC Shocks'!AJ44</f>
        <v>1.0249999999999999</v>
      </c>
      <c r="F73" s="7">
        <f>'MidC Shocks'!AK44</f>
        <v>1.0509999999999999</v>
      </c>
      <c r="G73" s="7">
        <f>'MidC Shocks'!AL44</f>
        <v>0.94299999999999995</v>
      </c>
      <c r="H73" s="7">
        <f>'MidC Shocks'!AM44</f>
        <v>0.98199999999999998</v>
      </c>
      <c r="I73" s="7">
        <f>'MidC Shocks'!AN44</f>
        <v>1.0389999999999999</v>
      </c>
      <c r="J73" s="7">
        <f>'MidC Shocks'!AO44</f>
        <v>0.95</v>
      </c>
      <c r="K73" s="7">
        <f>'MidC Shocks'!AP44</f>
        <v>0.97099999999999997</v>
      </c>
      <c r="L73" s="7">
        <f>'MidC Shocks'!AQ44</f>
        <v>1.0189999999999999</v>
      </c>
      <c r="M73" s="7">
        <f>'MidC Shocks'!AR44</f>
        <v>0.995</v>
      </c>
      <c r="N73" s="7">
        <f>'MidC Shocks'!AS44</f>
        <v>0.98199999999999998</v>
      </c>
      <c r="O73" s="7">
        <f>'MidC Shocks'!AT44</f>
        <v>1.0069999999999999</v>
      </c>
      <c r="P73" s="7">
        <f>'MidC Shocks'!AU44</f>
        <v>0.92500000000000004</v>
      </c>
      <c r="Q73" s="7">
        <f>'MidC Shocks'!AV44</f>
        <v>1.004</v>
      </c>
      <c r="R73" s="7">
        <f>'MidC Shocks'!AW44</f>
        <v>0.96899999999999997</v>
      </c>
      <c r="S73" s="7">
        <f>'MidC Shocks'!AX44</f>
        <v>1.0189999999999999</v>
      </c>
      <c r="T73" s="7">
        <f>'MidC Shocks'!AY44</f>
        <v>0.94599999999999995</v>
      </c>
      <c r="U73" s="7">
        <f>'MidC Shocks'!AZ44</f>
        <v>1.048</v>
      </c>
      <c r="V73" s="7">
        <f>'MidC Shocks'!BA44</f>
        <v>1.05</v>
      </c>
      <c r="W73" s="33">
        <f>'MidC Shocks'!BB44</f>
        <v>6</v>
      </c>
      <c r="X73" s="49">
        <f>'MidC Shocks'!BC44</f>
        <v>0.99380000000000002</v>
      </c>
      <c r="Y73" s="53">
        <f>'MidC Shocks'!BD44</f>
        <v>40</v>
      </c>
    </row>
    <row r="74" spans="1:25" x14ac:dyDescent="0.2">
      <c r="A74" s="3">
        <f t="shared" si="11"/>
        <v>0.99360000000000004</v>
      </c>
      <c r="B74" s="3">
        <f>'MidC Shocks'!AG45</f>
        <v>15</v>
      </c>
      <c r="C74" s="7">
        <f>'MidC Shocks'!AH45</f>
        <v>1.034</v>
      </c>
      <c r="D74" s="7">
        <f>'MidC Shocks'!AI45</f>
        <v>1.022</v>
      </c>
      <c r="E74" s="7">
        <f>'MidC Shocks'!AJ45</f>
        <v>0.96499999999999997</v>
      </c>
      <c r="F74" s="7">
        <f>'MidC Shocks'!AK45</f>
        <v>1.004</v>
      </c>
      <c r="G74" s="7">
        <f>'MidC Shocks'!AL45</f>
        <v>0.99299999999999999</v>
      </c>
      <c r="H74" s="7">
        <f>'MidC Shocks'!AM45</f>
        <v>1.0069999999999999</v>
      </c>
      <c r="I74" s="7">
        <f>'MidC Shocks'!AN45</f>
        <v>0.95399999999999996</v>
      </c>
      <c r="J74" s="7">
        <f>'MidC Shocks'!AO45</f>
        <v>0.94699999999999995</v>
      </c>
      <c r="K74" s="7">
        <f>'MidC Shocks'!AP45</f>
        <v>1.0209999999999999</v>
      </c>
      <c r="L74" s="7">
        <f>'MidC Shocks'!AQ45</f>
        <v>0.95</v>
      </c>
      <c r="M74" s="7">
        <f>'MidC Shocks'!AR45</f>
        <v>1.0469999999999999</v>
      </c>
      <c r="N74" s="7">
        <f>'MidC Shocks'!AS45</f>
        <v>1.0029999999999999</v>
      </c>
      <c r="O74" s="7">
        <f>'MidC Shocks'!AT45</f>
        <v>0.98099999999999998</v>
      </c>
      <c r="P74" s="7">
        <f>'MidC Shocks'!AU45</f>
        <v>0.996</v>
      </c>
      <c r="Q74" s="7">
        <f>'MidC Shocks'!AV45</f>
        <v>1</v>
      </c>
      <c r="R74" s="7">
        <f>'MidC Shocks'!AW45</f>
        <v>0.999</v>
      </c>
      <c r="S74" s="7">
        <f>'MidC Shocks'!AX45</f>
        <v>1.0249999999999999</v>
      </c>
      <c r="T74" s="7">
        <f>'MidC Shocks'!AY45</f>
        <v>0.95299999999999996</v>
      </c>
      <c r="U74" s="7">
        <f>'MidC Shocks'!AZ45</f>
        <v>1.0009999999999999</v>
      </c>
      <c r="V74" s="7">
        <f>'MidC Shocks'!BA45</f>
        <v>0.97</v>
      </c>
      <c r="W74" s="33">
        <f>'MidC Shocks'!BB45</f>
        <v>37</v>
      </c>
      <c r="X74" s="49">
        <f>'MidC Shocks'!BC45</f>
        <v>0.99360000000000004</v>
      </c>
      <c r="Y74" s="53">
        <f>'MidC Shocks'!BD45</f>
        <v>41</v>
      </c>
    </row>
    <row r="75" spans="1:25" x14ac:dyDescent="0.2">
      <c r="A75" s="3">
        <f t="shared" si="11"/>
        <v>0.99294999999999989</v>
      </c>
      <c r="B75" s="3">
        <f>'MidC Shocks'!AG46</f>
        <v>21</v>
      </c>
      <c r="C75" s="7">
        <f>'MidC Shocks'!AH46</f>
        <v>1.0189999999999999</v>
      </c>
      <c r="D75" s="7">
        <f>'MidC Shocks'!AI46</f>
        <v>0.96899999999999997</v>
      </c>
      <c r="E75" s="7">
        <f>'MidC Shocks'!AJ46</f>
        <v>0.97299999999999998</v>
      </c>
      <c r="F75" s="7">
        <f>'MidC Shocks'!AK46</f>
        <v>0.94799999999999995</v>
      </c>
      <c r="G75" s="7">
        <f>'MidC Shocks'!AL46</f>
        <v>1.0249999999999999</v>
      </c>
      <c r="H75" s="7">
        <f>'MidC Shocks'!AM46</f>
        <v>0.91600000000000004</v>
      </c>
      <c r="I75" s="7">
        <f>'MidC Shocks'!AN46</f>
        <v>1.0649999999999999</v>
      </c>
      <c r="J75" s="7">
        <f>'MidC Shocks'!AO46</f>
        <v>0.97399999999999998</v>
      </c>
      <c r="K75" s="7">
        <f>'MidC Shocks'!AP46</f>
        <v>1.01</v>
      </c>
      <c r="L75" s="7">
        <f>'MidC Shocks'!AQ46</f>
        <v>0.94</v>
      </c>
      <c r="M75" s="7">
        <f>'MidC Shocks'!AR46</f>
        <v>0.96499999999999997</v>
      </c>
      <c r="N75" s="7">
        <f>'MidC Shocks'!AS46</f>
        <v>1.038</v>
      </c>
      <c r="O75" s="7">
        <f>'MidC Shocks'!AT46</f>
        <v>0.98</v>
      </c>
      <c r="P75" s="7">
        <f>'MidC Shocks'!AU46</f>
        <v>1.042</v>
      </c>
      <c r="Q75" s="7">
        <f>'MidC Shocks'!AV46</f>
        <v>1.006</v>
      </c>
      <c r="R75" s="7">
        <f>'MidC Shocks'!AW46</f>
        <v>1.028</v>
      </c>
      <c r="S75" s="7">
        <f>'MidC Shocks'!AX46</f>
        <v>1.0249999999999999</v>
      </c>
      <c r="T75" s="7">
        <f>'MidC Shocks'!AY46</f>
        <v>0.95799999999999996</v>
      </c>
      <c r="U75" s="7">
        <f>'MidC Shocks'!AZ46</f>
        <v>0.97099999999999997</v>
      </c>
      <c r="V75" s="7">
        <f>'MidC Shocks'!BA46</f>
        <v>1.0069999999999999</v>
      </c>
      <c r="W75" s="33">
        <f>'MidC Shocks'!BB46</f>
        <v>23</v>
      </c>
      <c r="X75" s="49">
        <f>'MidC Shocks'!BC46</f>
        <v>0.99294999999999989</v>
      </c>
      <c r="Y75" s="53">
        <f>'MidC Shocks'!BD46</f>
        <v>42</v>
      </c>
    </row>
    <row r="76" spans="1:25" x14ac:dyDescent="0.2">
      <c r="A76" s="3">
        <f t="shared" si="11"/>
        <v>0.99245000000000005</v>
      </c>
      <c r="B76" s="3">
        <f>'MidC Shocks'!AG47</f>
        <v>9</v>
      </c>
      <c r="C76" s="7">
        <f>'MidC Shocks'!AH47</f>
        <v>1.0049999999999999</v>
      </c>
      <c r="D76" s="7">
        <f>'MidC Shocks'!AI47</f>
        <v>0.97699999999999998</v>
      </c>
      <c r="E76" s="7">
        <f>'MidC Shocks'!AJ47</f>
        <v>1.028</v>
      </c>
      <c r="F76" s="7">
        <f>'MidC Shocks'!AK47</f>
        <v>0.97799999999999998</v>
      </c>
      <c r="G76" s="7">
        <f>'MidC Shocks'!AL47</f>
        <v>1.0269999999999999</v>
      </c>
      <c r="H76" s="7">
        <f>'MidC Shocks'!AM47</f>
        <v>0.97899999999999998</v>
      </c>
      <c r="I76" s="7">
        <f>'MidC Shocks'!AN47</f>
        <v>1.004</v>
      </c>
      <c r="J76" s="7">
        <f>'MidC Shocks'!AO47</f>
        <v>1.008</v>
      </c>
      <c r="K76" s="7">
        <f>'MidC Shocks'!AP47</f>
        <v>0.94899999999999995</v>
      </c>
      <c r="L76" s="7">
        <f>'MidC Shocks'!AQ47</f>
        <v>1.004</v>
      </c>
      <c r="M76" s="7">
        <f>'MidC Shocks'!AR47</f>
        <v>0.99199999999999999</v>
      </c>
      <c r="N76" s="7">
        <f>'MidC Shocks'!AS47</f>
        <v>1.006</v>
      </c>
      <c r="O76" s="7">
        <f>'MidC Shocks'!AT47</f>
        <v>0.98199999999999998</v>
      </c>
      <c r="P76" s="7">
        <f>'MidC Shocks'!AU47</f>
        <v>0.95499999999999996</v>
      </c>
      <c r="Q76" s="7">
        <f>'MidC Shocks'!AV47</f>
        <v>0.98599999999999999</v>
      </c>
      <c r="R76" s="7">
        <f>'MidC Shocks'!AW47</f>
        <v>0.94799999999999995</v>
      </c>
      <c r="S76" s="7">
        <f>'MidC Shocks'!AX47</f>
        <v>0.97699999999999998</v>
      </c>
      <c r="T76" s="7">
        <f>'MidC Shocks'!AY47</f>
        <v>1.012</v>
      </c>
      <c r="U76" s="7">
        <f>'MidC Shocks'!AZ47</f>
        <v>1.0049999999999999</v>
      </c>
      <c r="V76" s="7">
        <f>'MidC Shocks'!BA47</f>
        <v>1.0269999999999999</v>
      </c>
      <c r="W76" s="33">
        <f>'MidC Shocks'!BB47</f>
        <v>12</v>
      </c>
      <c r="X76" s="49">
        <f>'MidC Shocks'!BC47</f>
        <v>0.99245000000000005</v>
      </c>
      <c r="Y76" s="53">
        <f>'MidC Shocks'!BD47</f>
        <v>43</v>
      </c>
    </row>
    <row r="77" spans="1:25" x14ac:dyDescent="0.2">
      <c r="A77" s="3">
        <f t="shared" si="11"/>
        <v>0.99245000000000005</v>
      </c>
      <c r="B77" s="3">
        <f>'MidC Shocks'!AG48</f>
        <v>46</v>
      </c>
      <c r="C77" s="7">
        <f>'MidC Shocks'!AH48</f>
        <v>1.0089999999999999</v>
      </c>
      <c r="D77" s="7">
        <f>'MidC Shocks'!AI48</f>
        <v>1.03</v>
      </c>
      <c r="E77" s="7">
        <f>'MidC Shocks'!AJ48</f>
        <v>0.94</v>
      </c>
      <c r="F77" s="7">
        <f>'MidC Shocks'!AK48</f>
        <v>1.0169999999999999</v>
      </c>
      <c r="G77" s="7">
        <f>'MidC Shocks'!AL48</f>
        <v>0.95099999999999996</v>
      </c>
      <c r="H77" s="7">
        <f>'MidC Shocks'!AM48</f>
        <v>0.99099999999999999</v>
      </c>
      <c r="I77" s="7">
        <f>'MidC Shocks'!AN48</f>
        <v>1.038</v>
      </c>
      <c r="J77" s="7">
        <f>'MidC Shocks'!AO48</f>
        <v>0.98799999999999999</v>
      </c>
      <c r="K77" s="7">
        <f>'MidC Shocks'!AP48</f>
        <v>1.0169999999999999</v>
      </c>
      <c r="L77" s="7">
        <f>'MidC Shocks'!AQ48</f>
        <v>0.95599999999999996</v>
      </c>
      <c r="M77" s="7">
        <f>'MidC Shocks'!AR48</f>
        <v>1.0069999999999999</v>
      </c>
      <c r="N77" s="7">
        <f>'MidC Shocks'!AS48</f>
        <v>0.91100000000000003</v>
      </c>
      <c r="O77" s="7">
        <f>'MidC Shocks'!AT48</f>
        <v>0.98899999999999999</v>
      </c>
      <c r="P77" s="7">
        <f>'MidC Shocks'!AU48</f>
        <v>1.056</v>
      </c>
      <c r="Q77" s="7">
        <f>'MidC Shocks'!AV48</f>
        <v>0.98699999999999999</v>
      </c>
      <c r="R77" s="7">
        <f>'MidC Shocks'!AW48</f>
        <v>0.95399999999999996</v>
      </c>
      <c r="S77" s="7">
        <f>'MidC Shocks'!AX48</f>
        <v>0.997</v>
      </c>
      <c r="T77" s="7">
        <f>'MidC Shocks'!AY48</f>
        <v>0.99399999999999999</v>
      </c>
      <c r="U77" s="7">
        <f>'MidC Shocks'!AZ48</f>
        <v>1.0549999999999999</v>
      </c>
      <c r="V77" s="7">
        <f>'MidC Shocks'!BA48</f>
        <v>0.96199999999999997</v>
      </c>
      <c r="W77" s="33">
        <f>'MidC Shocks'!BB48</f>
        <v>40</v>
      </c>
      <c r="X77" s="49">
        <f>'MidC Shocks'!BC48</f>
        <v>0.99245000000000005</v>
      </c>
      <c r="Y77" s="53">
        <f>'MidC Shocks'!BD48</f>
        <v>43</v>
      </c>
    </row>
    <row r="78" spans="1:25" x14ac:dyDescent="0.2">
      <c r="A78" s="3">
        <f t="shared" si="11"/>
        <v>0.9919</v>
      </c>
      <c r="B78" s="3">
        <f>'MidC Shocks'!AG49</f>
        <v>42</v>
      </c>
      <c r="C78" s="7">
        <f>'MidC Shocks'!AH49</f>
        <v>0.94599999999999995</v>
      </c>
      <c r="D78" s="7">
        <f>'MidC Shocks'!AI49</f>
        <v>0.95399999999999996</v>
      </c>
      <c r="E78" s="7">
        <f>'MidC Shocks'!AJ49</f>
        <v>0.95299999999999996</v>
      </c>
      <c r="F78" s="7">
        <f>'MidC Shocks'!AK49</f>
        <v>0.92800000000000005</v>
      </c>
      <c r="G78" s="7">
        <f>'MidC Shocks'!AL49</f>
        <v>0.98199999999999998</v>
      </c>
      <c r="H78" s="7">
        <f>'MidC Shocks'!AM49</f>
        <v>1.0189999999999999</v>
      </c>
      <c r="I78" s="7">
        <f>'MidC Shocks'!AN49</f>
        <v>1.0509999999999999</v>
      </c>
      <c r="J78" s="7">
        <f>'MidC Shocks'!AO49</f>
        <v>0.98799999999999999</v>
      </c>
      <c r="K78" s="7">
        <f>'MidC Shocks'!AP49</f>
        <v>1.0249999999999999</v>
      </c>
      <c r="L78" s="7">
        <f>'MidC Shocks'!AQ49</f>
        <v>1.03</v>
      </c>
      <c r="M78" s="7">
        <f>'MidC Shocks'!AR49</f>
        <v>0.97799999999999998</v>
      </c>
      <c r="N78" s="7">
        <f>'MidC Shocks'!AS49</f>
        <v>1.024</v>
      </c>
      <c r="O78" s="7">
        <f>'MidC Shocks'!AT49</f>
        <v>0.97499999999999998</v>
      </c>
      <c r="P78" s="7">
        <f>'MidC Shocks'!AU49</f>
        <v>1.026</v>
      </c>
      <c r="Q78" s="7">
        <f>'MidC Shocks'!AV49</f>
        <v>0.97099999999999997</v>
      </c>
      <c r="R78" s="7">
        <f>'MidC Shocks'!AW49</f>
        <v>0.997</v>
      </c>
      <c r="S78" s="7">
        <f>'MidC Shocks'!AX49</f>
        <v>1.0049999999999999</v>
      </c>
      <c r="T78" s="7">
        <f>'MidC Shocks'!AY49</f>
        <v>0.94699999999999995</v>
      </c>
      <c r="U78" s="7">
        <f>'MidC Shocks'!AZ49</f>
        <v>1.004</v>
      </c>
      <c r="V78" s="7">
        <f>'MidC Shocks'!BA49</f>
        <v>1.0349999999999999</v>
      </c>
      <c r="W78" s="33">
        <f>'MidC Shocks'!BB49</f>
        <v>11</v>
      </c>
      <c r="X78" s="49">
        <f>'MidC Shocks'!BC49</f>
        <v>0.9919</v>
      </c>
      <c r="Y78" s="53">
        <f>'MidC Shocks'!BD49</f>
        <v>45</v>
      </c>
    </row>
    <row r="79" spans="1:25" x14ac:dyDescent="0.2">
      <c r="A79" s="3">
        <f t="shared" si="11"/>
        <v>0.99154999999999993</v>
      </c>
      <c r="B79" s="3">
        <f>'MidC Shocks'!AG50</f>
        <v>30</v>
      </c>
      <c r="C79" s="7">
        <f>'MidC Shocks'!AH50</f>
        <v>0.95</v>
      </c>
      <c r="D79" s="7">
        <f>'MidC Shocks'!AI50</f>
        <v>0.97899999999999998</v>
      </c>
      <c r="E79" s="7">
        <f>'MidC Shocks'!AJ50</f>
        <v>1.008</v>
      </c>
      <c r="F79" s="7">
        <f>'MidC Shocks'!AK50</f>
        <v>0.999</v>
      </c>
      <c r="G79" s="7">
        <f>'MidC Shocks'!AL50</f>
        <v>1.0489999999999999</v>
      </c>
      <c r="H79" s="7">
        <f>'MidC Shocks'!AM50</f>
        <v>1.07</v>
      </c>
      <c r="I79" s="7">
        <f>'MidC Shocks'!AN50</f>
        <v>0.95399999999999996</v>
      </c>
      <c r="J79" s="7">
        <f>'MidC Shocks'!AO50</f>
        <v>0.98699999999999999</v>
      </c>
      <c r="K79" s="7">
        <f>'MidC Shocks'!AP50</f>
        <v>1.042</v>
      </c>
      <c r="L79" s="7">
        <f>'MidC Shocks'!AQ50</f>
        <v>0.98799999999999999</v>
      </c>
      <c r="M79" s="7">
        <f>'MidC Shocks'!AR50</f>
        <v>0.94299999999999995</v>
      </c>
      <c r="N79" s="7">
        <f>'MidC Shocks'!AS50</f>
        <v>0.96499999999999997</v>
      </c>
      <c r="O79" s="7">
        <f>'MidC Shocks'!AT50</f>
        <v>1.006</v>
      </c>
      <c r="P79" s="7">
        <f>'MidC Shocks'!AU50</f>
        <v>0.97499999999999998</v>
      </c>
      <c r="Q79" s="7">
        <f>'MidC Shocks'!AV50</f>
        <v>0.98699999999999999</v>
      </c>
      <c r="R79" s="7">
        <f>'MidC Shocks'!AW50</f>
        <v>1.0189999999999999</v>
      </c>
      <c r="S79" s="7">
        <f>'MidC Shocks'!AX50</f>
        <v>1.0169999999999999</v>
      </c>
      <c r="T79" s="7">
        <f>'MidC Shocks'!AY50</f>
        <v>0.97099999999999997</v>
      </c>
      <c r="U79" s="7">
        <f>'MidC Shocks'!AZ50</f>
        <v>0.97699999999999998</v>
      </c>
      <c r="V79" s="7">
        <f>'MidC Shocks'!BA50</f>
        <v>0.94499999999999995</v>
      </c>
      <c r="W79" s="33">
        <f>'MidC Shocks'!BB50</f>
        <v>46</v>
      </c>
      <c r="X79" s="49">
        <f>'MidC Shocks'!BC50</f>
        <v>0.99154999999999993</v>
      </c>
      <c r="Y79" s="53">
        <f>'MidC Shocks'!BD50</f>
        <v>46</v>
      </c>
    </row>
    <row r="80" spans="1:25" x14ac:dyDescent="0.2">
      <c r="A80" s="3">
        <f t="shared" si="11"/>
        <v>0.99130000000000007</v>
      </c>
      <c r="B80" s="3">
        <f>'MidC Shocks'!AG51</f>
        <v>20</v>
      </c>
      <c r="C80" s="7">
        <f>'MidC Shocks'!AH51</f>
        <v>0.98</v>
      </c>
      <c r="D80" s="7">
        <f>'MidC Shocks'!AI51</f>
        <v>0.96199999999999997</v>
      </c>
      <c r="E80" s="7">
        <f>'MidC Shocks'!AJ51</f>
        <v>0.996</v>
      </c>
      <c r="F80" s="7">
        <f>'MidC Shocks'!AK51</f>
        <v>1.03</v>
      </c>
      <c r="G80" s="7">
        <f>'MidC Shocks'!AL51</f>
        <v>0.98299999999999998</v>
      </c>
      <c r="H80" s="7">
        <f>'MidC Shocks'!AM51</f>
        <v>1.0069999999999999</v>
      </c>
      <c r="I80" s="7">
        <f>'MidC Shocks'!AN51</f>
        <v>0.97599999999999998</v>
      </c>
      <c r="J80" s="7">
        <f>'MidC Shocks'!AO51</f>
        <v>0.93500000000000005</v>
      </c>
      <c r="K80" s="7">
        <f>'MidC Shocks'!AP51</f>
        <v>0.94799999999999995</v>
      </c>
      <c r="L80" s="7">
        <f>'MidC Shocks'!AQ51</f>
        <v>1.0409999999999999</v>
      </c>
      <c r="M80" s="7">
        <f>'MidC Shocks'!AR51</f>
        <v>1.034</v>
      </c>
      <c r="N80" s="7">
        <f>'MidC Shocks'!AS51</f>
        <v>0.94499999999999995</v>
      </c>
      <c r="O80" s="7">
        <f>'MidC Shocks'!AT51</f>
        <v>0.98899999999999999</v>
      </c>
      <c r="P80" s="7">
        <f>'MidC Shocks'!AU51</f>
        <v>0.98799999999999999</v>
      </c>
      <c r="Q80" s="7">
        <f>'MidC Shocks'!AV51</f>
        <v>1.03</v>
      </c>
      <c r="R80" s="7">
        <f>'MidC Shocks'!AW51</f>
        <v>0.96599999999999997</v>
      </c>
      <c r="S80" s="7">
        <f>'MidC Shocks'!AX51</f>
        <v>1.0089999999999999</v>
      </c>
      <c r="T80" s="7">
        <f>'MidC Shocks'!AY51</f>
        <v>0.98799999999999999</v>
      </c>
      <c r="U80" s="7">
        <f>'MidC Shocks'!AZ51</f>
        <v>1.0269999999999999</v>
      </c>
      <c r="V80" s="7">
        <f>'MidC Shocks'!BA51</f>
        <v>0.99199999999999999</v>
      </c>
      <c r="W80" s="33">
        <f>'MidC Shocks'!BB51</f>
        <v>29</v>
      </c>
      <c r="X80" s="49">
        <f>'MidC Shocks'!BC51</f>
        <v>0.99130000000000007</v>
      </c>
      <c r="Y80" s="53">
        <f>'MidC Shocks'!BD51</f>
        <v>47</v>
      </c>
    </row>
    <row r="81" spans="1:25" x14ac:dyDescent="0.2">
      <c r="A81" s="3">
        <f t="shared" si="11"/>
        <v>0.99089999999999967</v>
      </c>
      <c r="B81" s="3">
        <f>'MidC Shocks'!AG52</f>
        <v>43</v>
      </c>
      <c r="C81" s="7">
        <f>'MidC Shocks'!AH52</f>
        <v>0.96499999999999997</v>
      </c>
      <c r="D81" s="7">
        <f>'MidC Shocks'!AI52</f>
        <v>0.93300000000000005</v>
      </c>
      <c r="E81" s="7">
        <f>'MidC Shocks'!AJ52</f>
        <v>0.998</v>
      </c>
      <c r="F81" s="7">
        <f>'MidC Shocks'!AK52</f>
        <v>1.0049999999999999</v>
      </c>
      <c r="G81" s="7">
        <f>'MidC Shocks'!AL52</f>
        <v>0.997</v>
      </c>
      <c r="H81" s="7">
        <f>'MidC Shocks'!AM52</f>
        <v>0.97499999999999998</v>
      </c>
      <c r="I81" s="7">
        <f>'MidC Shocks'!AN52</f>
        <v>0.96699999999999997</v>
      </c>
      <c r="J81" s="7">
        <f>'MidC Shocks'!AO52</f>
        <v>0.99299999999999999</v>
      </c>
      <c r="K81" s="7">
        <f>'MidC Shocks'!AP52</f>
        <v>0.95499999999999996</v>
      </c>
      <c r="L81" s="7">
        <f>'MidC Shocks'!AQ52</f>
        <v>0.97699999999999998</v>
      </c>
      <c r="M81" s="7">
        <f>'MidC Shocks'!AR52</f>
        <v>1.056</v>
      </c>
      <c r="N81" s="7">
        <f>'MidC Shocks'!AS52</f>
        <v>1.036</v>
      </c>
      <c r="O81" s="7">
        <f>'MidC Shocks'!AT52</f>
        <v>0.93400000000000005</v>
      </c>
      <c r="P81" s="7">
        <f>'MidC Shocks'!AU52</f>
        <v>1.026</v>
      </c>
      <c r="Q81" s="7">
        <f>'MidC Shocks'!AV52</f>
        <v>0.96899999999999997</v>
      </c>
      <c r="R81" s="7">
        <f>'MidC Shocks'!AW52</f>
        <v>0.97899999999999998</v>
      </c>
      <c r="S81" s="7">
        <f>'MidC Shocks'!AX52</f>
        <v>0.98499999999999999</v>
      </c>
      <c r="T81" s="7">
        <f>'MidC Shocks'!AY52</f>
        <v>1.032</v>
      </c>
      <c r="U81" s="7">
        <f>'MidC Shocks'!AZ52</f>
        <v>1.014</v>
      </c>
      <c r="V81" s="7">
        <f>'MidC Shocks'!BA52</f>
        <v>1.022</v>
      </c>
      <c r="W81" s="33">
        <f>'MidC Shocks'!BB52</f>
        <v>16</v>
      </c>
      <c r="X81" s="49">
        <f>'MidC Shocks'!BC52</f>
        <v>0.99089999999999967</v>
      </c>
      <c r="Y81" s="53">
        <f>'MidC Shocks'!BD52</f>
        <v>48</v>
      </c>
    </row>
    <row r="82" spans="1:25" x14ac:dyDescent="0.2">
      <c r="A82" s="3">
        <f t="shared" si="11"/>
        <v>0.98360000000000003</v>
      </c>
      <c r="B82" s="3">
        <f>'MidC Shocks'!AG53</f>
        <v>5</v>
      </c>
      <c r="C82" s="7">
        <f>'MidC Shocks'!AH53</f>
        <v>0.95899999999999996</v>
      </c>
      <c r="D82" s="7">
        <f>'MidC Shocks'!AI53</f>
        <v>0.96399999999999997</v>
      </c>
      <c r="E82" s="7">
        <f>'MidC Shocks'!AJ53</f>
        <v>0.96499999999999997</v>
      </c>
      <c r="F82" s="7">
        <f>'MidC Shocks'!AK53</f>
        <v>0.98199999999999998</v>
      </c>
      <c r="G82" s="7">
        <f>'MidC Shocks'!AL53</f>
        <v>0.96699999999999997</v>
      </c>
      <c r="H82" s="7">
        <f>'MidC Shocks'!AM53</f>
        <v>0.93300000000000005</v>
      </c>
      <c r="I82" s="7">
        <f>'MidC Shocks'!AN53</f>
        <v>0.99199999999999999</v>
      </c>
      <c r="J82" s="7">
        <f>'MidC Shocks'!AO53</f>
        <v>0.96</v>
      </c>
      <c r="K82" s="7">
        <f>'MidC Shocks'!AP53</f>
        <v>0.95699999999999996</v>
      </c>
      <c r="L82" s="7">
        <f>'MidC Shocks'!AQ53</f>
        <v>1.042</v>
      </c>
      <c r="M82" s="7">
        <f>'MidC Shocks'!AR53</f>
        <v>0.99399999999999999</v>
      </c>
      <c r="N82" s="7">
        <f>'MidC Shocks'!AS53</f>
        <v>0.96699999999999997</v>
      </c>
      <c r="O82" s="7">
        <f>'MidC Shocks'!AT53</f>
        <v>1.0169999999999999</v>
      </c>
      <c r="P82" s="7">
        <f>'MidC Shocks'!AU53</f>
        <v>0.98599999999999999</v>
      </c>
      <c r="Q82" s="7">
        <f>'MidC Shocks'!AV53</f>
        <v>0.97899999999999998</v>
      </c>
      <c r="R82" s="7">
        <f>'MidC Shocks'!AW53</f>
        <v>1.004</v>
      </c>
      <c r="S82" s="7">
        <f>'MidC Shocks'!AX53</f>
        <v>1.042</v>
      </c>
      <c r="T82" s="7">
        <f>'MidC Shocks'!AY53</f>
        <v>0.999</v>
      </c>
      <c r="U82" s="7">
        <f>'MidC Shocks'!AZ53</f>
        <v>1.012</v>
      </c>
      <c r="V82" s="7">
        <f>'MidC Shocks'!BA53</f>
        <v>0.95099999999999996</v>
      </c>
      <c r="W82" s="33">
        <f>'MidC Shocks'!BB53</f>
        <v>44</v>
      </c>
      <c r="X82" s="49">
        <f>'MidC Shocks'!BC53</f>
        <v>0.98360000000000003</v>
      </c>
      <c r="Y82" s="53">
        <f>'MidC Shocks'!BD53</f>
        <v>49</v>
      </c>
    </row>
    <row r="83" spans="1:25" x14ac:dyDescent="0.2">
      <c r="A83" s="3">
        <f t="shared" si="11"/>
        <v>0.98294999999999999</v>
      </c>
      <c r="B83" s="3">
        <f>'MidC Shocks'!AG54</f>
        <v>17</v>
      </c>
      <c r="C83" s="7">
        <f>'MidC Shocks'!AH54</f>
        <v>1.016</v>
      </c>
      <c r="D83" s="7">
        <f>'MidC Shocks'!AI54</f>
        <v>0.94799999999999995</v>
      </c>
      <c r="E83" s="7">
        <f>'MidC Shocks'!AJ54</f>
        <v>0.98799999999999999</v>
      </c>
      <c r="F83" s="7">
        <f>'MidC Shocks'!AK54</f>
        <v>0.97</v>
      </c>
      <c r="G83" s="7">
        <f>'MidC Shocks'!AL54</f>
        <v>0.97099999999999997</v>
      </c>
      <c r="H83" s="7">
        <f>'MidC Shocks'!AM54</f>
        <v>0.99099999999999999</v>
      </c>
      <c r="I83" s="7">
        <f>'MidC Shocks'!AN54</f>
        <v>0.96699999999999997</v>
      </c>
      <c r="J83" s="7">
        <f>'MidC Shocks'!AO54</f>
        <v>0.999</v>
      </c>
      <c r="K83" s="7">
        <f>'MidC Shocks'!AP54</f>
        <v>0.98499999999999999</v>
      </c>
      <c r="L83" s="7">
        <f>'MidC Shocks'!AQ54</f>
        <v>1</v>
      </c>
      <c r="M83" s="7">
        <f>'MidC Shocks'!AR54</f>
        <v>0.99299999999999999</v>
      </c>
      <c r="N83" s="7">
        <f>'MidC Shocks'!AS54</f>
        <v>0.96699999999999997</v>
      </c>
      <c r="O83" s="7">
        <f>'MidC Shocks'!AT54</f>
        <v>0.996</v>
      </c>
      <c r="P83" s="7">
        <f>'MidC Shocks'!AU54</f>
        <v>0.96299999999999997</v>
      </c>
      <c r="Q83" s="7">
        <f>'MidC Shocks'!AV54</f>
        <v>0.998</v>
      </c>
      <c r="R83" s="7">
        <f>'MidC Shocks'!AW54</f>
        <v>1.0680000000000001</v>
      </c>
      <c r="S83" s="7">
        <f>'MidC Shocks'!AX54</f>
        <v>0.94399999999999995</v>
      </c>
      <c r="T83" s="7">
        <f>'MidC Shocks'!AY54</f>
        <v>0.94199999999999995</v>
      </c>
      <c r="U83" s="7">
        <f>'MidC Shocks'!AZ54</f>
        <v>0.995</v>
      </c>
      <c r="V83" s="7">
        <f>'MidC Shocks'!BA54</f>
        <v>0.95799999999999996</v>
      </c>
      <c r="W83" s="33">
        <f>'MidC Shocks'!BB54</f>
        <v>42</v>
      </c>
      <c r="X83" s="49">
        <f>'MidC Shocks'!BC54</f>
        <v>0.98294999999999999</v>
      </c>
      <c r="Y83" s="53">
        <f>'MidC Shocks'!BD54</f>
        <v>50</v>
      </c>
    </row>
    <row r="84" spans="1:25" x14ac:dyDescent="0.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Y84" s="7"/>
    </row>
    <row r="85" spans="1:25" x14ac:dyDescent="0.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Y85" s="7"/>
    </row>
    <row r="86" spans="1:25" x14ac:dyDescent="0.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Y86" s="7"/>
    </row>
    <row r="87" spans="1:25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Y87" s="7"/>
    </row>
    <row r="88" spans="1:25" x14ac:dyDescent="0.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Y88" s="7"/>
    </row>
    <row r="89" spans="1:25" x14ac:dyDescent="0.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Y89" s="7"/>
    </row>
    <row r="90" spans="1:25" x14ac:dyDescent="0.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Y90" s="7"/>
    </row>
    <row r="91" spans="1:25" x14ac:dyDescent="0.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Y91" s="7"/>
    </row>
    <row r="92" spans="1:25" x14ac:dyDescent="0.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Y92" s="7"/>
    </row>
    <row r="93" spans="1:25" x14ac:dyDescent="0.2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Y93" s="7"/>
    </row>
    <row r="94" spans="1:25" x14ac:dyDescent="0.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Y94" s="7"/>
    </row>
    <row r="95" spans="1:25" x14ac:dyDescent="0.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Y95" s="7"/>
    </row>
    <row r="96" spans="1:25" x14ac:dyDescent="0.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Y96" s="7"/>
    </row>
    <row r="97" spans="3:25" x14ac:dyDescent="0.2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Y97" s="7"/>
    </row>
    <row r="98" spans="3:25" x14ac:dyDescent="0.2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Y98" s="7"/>
    </row>
    <row r="99" spans="3:25" x14ac:dyDescent="0.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Y99" s="7"/>
    </row>
    <row r="100" spans="3:25" x14ac:dyDescent="0.2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Y100" s="7"/>
    </row>
    <row r="101" spans="3:25" x14ac:dyDescent="0.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Y101" s="7"/>
    </row>
    <row r="102" spans="3:25" x14ac:dyDescent="0.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Y102" s="7"/>
    </row>
    <row r="103" spans="3:25" x14ac:dyDescent="0.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Y103" s="7"/>
    </row>
    <row r="104" spans="3:25" x14ac:dyDescent="0.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Y104" s="7"/>
    </row>
    <row r="105" spans="3:25" x14ac:dyDescent="0.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Y105" s="7"/>
    </row>
    <row r="106" spans="3:25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Y106" s="7"/>
    </row>
    <row r="107" spans="3:25" x14ac:dyDescent="0.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Y107" s="7"/>
    </row>
    <row r="108" spans="3:25" x14ac:dyDescent="0.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Y108" s="7"/>
    </row>
    <row r="109" spans="3:25" x14ac:dyDescent="0.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Y109" s="7"/>
    </row>
    <row r="110" spans="3:25" x14ac:dyDescent="0.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Y110" s="7"/>
    </row>
    <row r="111" spans="3:25" x14ac:dyDescent="0.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Y111" s="7"/>
    </row>
    <row r="112" spans="3:25" x14ac:dyDescent="0.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Y112" s="7"/>
    </row>
    <row r="113" spans="3:25" x14ac:dyDescent="0.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Y113" s="7"/>
    </row>
    <row r="114" spans="3:25" x14ac:dyDescent="0.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Y114" s="7"/>
    </row>
    <row r="115" spans="3:25" x14ac:dyDescent="0.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Y115" s="7"/>
    </row>
    <row r="116" spans="3:25" x14ac:dyDescent="0.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Y116" s="7"/>
    </row>
    <row r="117" spans="3:25" x14ac:dyDescent="0.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Y117" s="7"/>
    </row>
    <row r="118" spans="3:25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Y118" s="7"/>
    </row>
    <row r="119" spans="3:25" x14ac:dyDescent="0.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Y119" s="7"/>
    </row>
    <row r="120" spans="3:25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Y120" s="7"/>
    </row>
    <row r="121" spans="3:25" x14ac:dyDescent="0.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Y121" s="7"/>
    </row>
    <row r="122" spans="3:25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Y122" s="7"/>
    </row>
    <row r="123" spans="3:25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Y123" s="7"/>
    </row>
    <row r="124" spans="3:25" x14ac:dyDescent="0.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Y124" s="7"/>
    </row>
    <row r="125" spans="3:25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Y125" s="7"/>
    </row>
    <row r="126" spans="3:25" x14ac:dyDescent="0.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Y126" s="7"/>
    </row>
    <row r="127" spans="3:25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Y127" s="7"/>
    </row>
    <row r="128" spans="3:25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Y128" s="7"/>
    </row>
    <row r="129" spans="3:25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Y129" s="7"/>
    </row>
    <row r="130" spans="3:25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Y130" s="7"/>
    </row>
    <row r="131" spans="3:25" x14ac:dyDescent="0.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Y131" s="7"/>
    </row>
    <row r="132" spans="3:25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Y132" s="7"/>
    </row>
    <row r="133" spans="3:25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Y133" s="7"/>
    </row>
    <row r="136" spans="3:25" x14ac:dyDescent="0.2">
      <c r="C136" s="15"/>
    </row>
  </sheetData>
  <sortState ref="C138:Z237">
    <sortCondition ref="Y138:Y237"/>
  </sortState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F104"/>
  <sheetViews>
    <sheetView workbookViewId="0">
      <selection activeCell="J32" sqref="J32"/>
    </sheetView>
  </sheetViews>
  <sheetFormatPr defaultRowHeight="12.75" x14ac:dyDescent="0.2"/>
  <cols>
    <col min="1" max="23" width="9.140625" style="3"/>
    <col min="24" max="24" width="10.5703125" style="3" customWidth="1"/>
    <col min="25" max="25" width="9.140625" style="3"/>
    <col min="26" max="26" width="11.28515625" style="3" customWidth="1"/>
    <col min="27" max="16384" width="9.140625" style="3"/>
  </cols>
  <sheetData>
    <row r="1" spans="1:58" ht="15" x14ac:dyDescent="0.2">
      <c r="E1" s="6" t="s">
        <v>38</v>
      </c>
      <c r="AM1" s="37" t="s">
        <v>40</v>
      </c>
      <c r="AP1" s="3" t="s">
        <v>19</v>
      </c>
    </row>
    <row r="3" spans="1:58" ht="15" x14ac:dyDescent="0.25">
      <c r="A3" s="38" t="s">
        <v>4</v>
      </c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6"/>
      <c r="Z3" s="33"/>
      <c r="AH3" s="38" t="s">
        <v>4</v>
      </c>
      <c r="AI3" s="38" t="s">
        <v>33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8" ht="51.75" x14ac:dyDescent="0.25">
      <c r="A4" s="39" t="s">
        <v>2</v>
      </c>
      <c r="B4" s="41">
        <v>42005</v>
      </c>
      <c r="C4" s="41">
        <v>42370</v>
      </c>
      <c r="D4" s="41">
        <v>42736</v>
      </c>
      <c r="E4" s="41">
        <v>43101</v>
      </c>
      <c r="F4" s="41">
        <v>43466</v>
      </c>
      <c r="G4" s="41">
        <v>43831</v>
      </c>
      <c r="H4" s="41">
        <v>44197</v>
      </c>
      <c r="I4" s="41">
        <v>44562</v>
      </c>
      <c r="J4" s="41">
        <v>44927</v>
      </c>
      <c r="K4" s="41">
        <v>45292</v>
      </c>
      <c r="L4" s="41">
        <v>45658</v>
      </c>
      <c r="M4" s="41">
        <v>46023</v>
      </c>
      <c r="N4" s="41">
        <v>46388</v>
      </c>
      <c r="O4" s="41">
        <v>46753</v>
      </c>
      <c r="P4" s="41">
        <v>47119</v>
      </c>
      <c r="Q4" s="41">
        <v>47484</v>
      </c>
      <c r="R4" s="41">
        <v>47849</v>
      </c>
      <c r="S4" s="41">
        <v>48214</v>
      </c>
      <c r="T4" s="41">
        <v>48580</v>
      </c>
      <c r="U4" s="41">
        <v>48945</v>
      </c>
      <c r="V4" s="39"/>
      <c r="X4" s="56" t="s">
        <v>48</v>
      </c>
      <c r="Y4" s="57" t="s">
        <v>5</v>
      </c>
      <c r="Z4" s="56" t="s">
        <v>47</v>
      </c>
      <c r="AH4" s="42" t="s">
        <v>34</v>
      </c>
      <c r="AI4" s="42">
        <v>2015</v>
      </c>
      <c r="AJ4" s="42">
        <v>2016</v>
      </c>
      <c r="AK4" s="42">
        <v>2017</v>
      </c>
      <c r="AL4" s="42">
        <v>2018</v>
      </c>
      <c r="AM4" s="42">
        <v>2019</v>
      </c>
      <c r="AN4" s="42">
        <v>2020</v>
      </c>
      <c r="AO4" s="42">
        <v>2021</v>
      </c>
      <c r="AP4" s="42">
        <v>2022</v>
      </c>
      <c r="AQ4" s="42">
        <v>2023</v>
      </c>
      <c r="AR4" s="42">
        <v>2024</v>
      </c>
      <c r="AS4" s="42">
        <v>2025</v>
      </c>
      <c r="AT4" s="42">
        <v>2026</v>
      </c>
      <c r="AU4" s="42">
        <v>2027</v>
      </c>
      <c r="AV4" s="42">
        <v>2028</v>
      </c>
      <c r="AW4" s="42">
        <v>2029</v>
      </c>
      <c r="AX4" s="42">
        <v>2030</v>
      </c>
      <c r="AY4" s="42">
        <v>2031</v>
      </c>
      <c r="AZ4" s="42">
        <v>2032</v>
      </c>
      <c r="BA4" s="42">
        <v>2033</v>
      </c>
      <c r="BB4" s="42">
        <v>2034</v>
      </c>
      <c r="BC4" s="56" t="s">
        <v>48</v>
      </c>
      <c r="BD4" s="57" t="s">
        <v>5</v>
      </c>
      <c r="BE4" s="56" t="s">
        <v>47</v>
      </c>
    </row>
    <row r="5" spans="1:58" x14ac:dyDescent="0.2">
      <c r="A5" s="43">
        <v>1</v>
      </c>
      <c r="B5" s="3">
        <v>1.0349999999999999</v>
      </c>
      <c r="C5" s="3">
        <v>1.0309999999999999</v>
      </c>
      <c r="D5" s="3">
        <v>0.99399999999999999</v>
      </c>
      <c r="E5" s="3">
        <v>0.95699999999999996</v>
      </c>
      <c r="F5" s="3">
        <v>0.96899999999999997</v>
      </c>
      <c r="G5" s="3">
        <v>1.0620000000000001</v>
      </c>
      <c r="H5" s="3">
        <v>1.022</v>
      </c>
      <c r="I5" s="3">
        <v>1.0249999999999999</v>
      </c>
      <c r="J5" s="3">
        <v>0.93700000000000006</v>
      </c>
      <c r="K5" s="3">
        <v>1.012</v>
      </c>
      <c r="L5" s="3">
        <v>1.004</v>
      </c>
      <c r="M5" s="3">
        <v>0.97499999999999998</v>
      </c>
      <c r="N5" s="3">
        <v>1.0189999999999999</v>
      </c>
      <c r="O5" s="3">
        <v>1.0349999999999999</v>
      </c>
      <c r="P5" s="3">
        <v>0.97199999999999998</v>
      </c>
      <c r="Q5" s="3">
        <v>1.0269999999999999</v>
      </c>
      <c r="R5" s="3">
        <v>0.98299999999999998</v>
      </c>
      <c r="S5" s="3">
        <v>0.97099999999999997</v>
      </c>
      <c r="T5" s="3">
        <v>1.0049999999999999</v>
      </c>
      <c r="U5" s="3">
        <v>1.022</v>
      </c>
      <c r="V5" s="44"/>
      <c r="X5" s="33">
        <f t="shared" ref="X5:X36" si="0">RANK(U5,$U$5:$U$54)</f>
        <v>5</v>
      </c>
      <c r="Y5" s="4">
        <f t="shared" ref="Y5:Y54" si="1">AVERAGE(B5:U5)</f>
        <v>1.00285</v>
      </c>
      <c r="Z5" s="3">
        <f>RANK(Y5,$Y$5:$Y$104)</f>
        <v>15</v>
      </c>
      <c r="AH5" s="45">
        <v>14</v>
      </c>
      <c r="AI5" s="46">
        <v>0.99399999999999999</v>
      </c>
      <c r="AJ5" s="46">
        <v>1.0149999999999999</v>
      </c>
      <c r="AK5" s="46">
        <v>1.032</v>
      </c>
      <c r="AL5" s="46">
        <v>0.996</v>
      </c>
      <c r="AM5" s="46">
        <v>1.04</v>
      </c>
      <c r="AN5" s="46">
        <v>0.99299999999999999</v>
      </c>
      <c r="AO5" s="46">
        <v>1.0449999999999999</v>
      </c>
      <c r="AP5" s="46">
        <v>1.0349999999999999</v>
      </c>
      <c r="AQ5" s="46">
        <v>1.014</v>
      </c>
      <c r="AR5" s="46">
        <v>1.01</v>
      </c>
      <c r="AS5" s="46">
        <v>0.96199999999999997</v>
      </c>
      <c r="AT5" s="46">
        <v>1.0289999999999999</v>
      </c>
      <c r="AU5" s="46">
        <v>1.0589999999999999</v>
      </c>
      <c r="AV5" s="46">
        <v>1.0149999999999999</v>
      </c>
      <c r="AW5" s="46">
        <v>0.97199999999999998</v>
      </c>
      <c r="AX5" s="46">
        <v>0.99099999999999999</v>
      </c>
      <c r="AY5" s="46">
        <v>1.004</v>
      </c>
      <c r="AZ5" s="46">
        <v>1.002</v>
      </c>
      <c r="BA5" s="46">
        <v>1.026</v>
      </c>
      <c r="BB5" s="46">
        <v>1.006</v>
      </c>
      <c r="BC5" s="33">
        <v>19</v>
      </c>
      <c r="BD5" s="4">
        <v>1.012</v>
      </c>
      <c r="BE5" s="3">
        <v>1</v>
      </c>
      <c r="BF5" s="4"/>
    </row>
    <row r="6" spans="1:58" x14ac:dyDescent="0.2">
      <c r="A6" s="43">
        <v>2</v>
      </c>
      <c r="B6" s="3">
        <v>0.96899999999999997</v>
      </c>
      <c r="C6" s="3">
        <v>0.96699999999999997</v>
      </c>
      <c r="D6" s="3">
        <v>1.0089999999999999</v>
      </c>
      <c r="E6" s="3">
        <v>1.046</v>
      </c>
      <c r="F6" s="3">
        <v>1.0329999999999999</v>
      </c>
      <c r="G6" s="3">
        <v>0.94099999999999995</v>
      </c>
      <c r="H6" s="3">
        <v>0.97899999999999998</v>
      </c>
      <c r="I6" s="3">
        <v>0.97599999999999998</v>
      </c>
      <c r="J6" s="3">
        <v>1.0640000000000001</v>
      </c>
      <c r="K6" s="3">
        <v>0.98899999999999999</v>
      </c>
      <c r="L6" s="3">
        <v>0.997</v>
      </c>
      <c r="M6" s="3">
        <v>1.022</v>
      </c>
      <c r="N6" s="3">
        <v>0.98099999999999998</v>
      </c>
      <c r="O6" s="3">
        <v>0.96499999999999997</v>
      </c>
      <c r="P6" s="3">
        <v>1.0269999999999999</v>
      </c>
      <c r="Q6" s="3">
        <v>0.97199999999999998</v>
      </c>
      <c r="R6" s="3">
        <v>1.0129999999999999</v>
      </c>
      <c r="S6" s="3">
        <v>1.038</v>
      </c>
      <c r="T6" s="3">
        <v>1</v>
      </c>
      <c r="U6" s="3">
        <v>0.97499999999999998</v>
      </c>
      <c r="V6" s="44"/>
      <c r="X6" s="33">
        <f t="shared" si="0"/>
        <v>47</v>
      </c>
      <c r="Y6" s="4">
        <f t="shared" si="1"/>
        <v>0.99814999999999987</v>
      </c>
      <c r="Z6" s="3">
        <f>RANK(Y6,$Y$5:$Y$104)</f>
        <v>31</v>
      </c>
      <c r="AH6" s="43">
        <v>30</v>
      </c>
      <c r="AI6" s="3">
        <v>1.006</v>
      </c>
      <c r="AJ6" s="3">
        <v>1.0149999999999999</v>
      </c>
      <c r="AK6" s="3">
        <v>0.99199999999999999</v>
      </c>
      <c r="AL6" s="3">
        <v>1.0029999999999999</v>
      </c>
      <c r="AM6" s="3">
        <v>1.0409999999999999</v>
      </c>
      <c r="AN6" s="3">
        <v>1.0109999999999999</v>
      </c>
      <c r="AO6" s="3">
        <v>1.014</v>
      </c>
      <c r="AP6" s="3">
        <v>0.98499999999999999</v>
      </c>
      <c r="AQ6" s="3">
        <v>1.038</v>
      </c>
      <c r="AR6" s="3">
        <v>0.99199999999999999</v>
      </c>
      <c r="AS6" s="3">
        <v>0.995</v>
      </c>
      <c r="AT6" s="3">
        <v>1.04</v>
      </c>
      <c r="AU6" s="3">
        <v>0.999</v>
      </c>
      <c r="AV6" s="3">
        <v>1.004</v>
      </c>
      <c r="AW6" s="3">
        <v>0.97699999999999998</v>
      </c>
      <c r="AX6" s="3">
        <v>1.0429999999999999</v>
      </c>
      <c r="AY6" s="3">
        <v>1.0289999999999999</v>
      </c>
      <c r="AZ6" s="3">
        <v>1.0109999999999999</v>
      </c>
      <c r="BA6" s="3">
        <v>1.036</v>
      </c>
      <c r="BB6" s="3">
        <v>1</v>
      </c>
      <c r="BC6" s="33">
        <v>26</v>
      </c>
      <c r="BD6" s="4">
        <v>1.0115500000000002</v>
      </c>
      <c r="BE6" s="3">
        <v>2</v>
      </c>
      <c r="BF6" s="4"/>
    </row>
    <row r="7" spans="1:58" x14ac:dyDescent="0.2">
      <c r="A7" s="43">
        <v>3</v>
      </c>
      <c r="B7" s="3">
        <v>0.98699999999999999</v>
      </c>
      <c r="C7" s="3">
        <v>1.0149999999999999</v>
      </c>
      <c r="D7" s="3">
        <v>0.99099999999999999</v>
      </c>
      <c r="E7" s="3">
        <v>1.0249999999999999</v>
      </c>
      <c r="F7" s="3">
        <v>0.995</v>
      </c>
      <c r="G7" s="3">
        <v>0.96399999999999997</v>
      </c>
      <c r="H7" s="3">
        <v>1.008</v>
      </c>
      <c r="I7" s="3">
        <v>0.99299999999999999</v>
      </c>
      <c r="J7" s="3">
        <v>0.98</v>
      </c>
      <c r="K7" s="3">
        <v>0.99199999999999999</v>
      </c>
      <c r="L7" s="3">
        <v>1.0089999999999999</v>
      </c>
      <c r="M7" s="3">
        <v>0.98799999999999999</v>
      </c>
      <c r="N7" s="3">
        <v>1.0549999999999999</v>
      </c>
      <c r="O7" s="3">
        <v>0.98399999999999999</v>
      </c>
      <c r="P7" s="3">
        <v>1.0149999999999999</v>
      </c>
      <c r="Q7" s="3">
        <v>1.012</v>
      </c>
      <c r="R7" s="3">
        <v>1.002</v>
      </c>
      <c r="S7" s="3">
        <v>1.0009999999999999</v>
      </c>
      <c r="T7" s="3">
        <v>0.98099999999999998</v>
      </c>
      <c r="U7" s="3">
        <v>0.98499999999999999</v>
      </c>
      <c r="V7" s="44"/>
      <c r="X7" s="33">
        <f t="shared" si="0"/>
        <v>37</v>
      </c>
      <c r="Y7" s="4">
        <f t="shared" si="1"/>
        <v>0.99909999999999999</v>
      </c>
      <c r="Z7" s="3">
        <f t="shared" ref="Z7:Z54" si="2">RANK(Y7,$Y$5:$Y$104)</f>
        <v>28</v>
      </c>
      <c r="AH7" s="43">
        <v>39</v>
      </c>
      <c r="AI7" s="3">
        <v>1.024</v>
      </c>
      <c r="AJ7" s="3">
        <v>1.0469999999999999</v>
      </c>
      <c r="AK7" s="3">
        <v>1.0329999999999999</v>
      </c>
      <c r="AL7" s="3">
        <v>1.032</v>
      </c>
      <c r="AM7" s="3">
        <v>1.0209999999999999</v>
      </c>
      <c r="AN7" s="3">
        <v>1.038</v>
      </c>
      <c r="AO7" s="3">
        <v>0.97</v>
      </c>
      <c r="AP7" s="3">
        <v>1.002</v>
      </c>
      <c r="AQ7" s="3">
        <v>1.0249999999999999</v>
      </c>
      <c r="AR7" s="3">
        <v>0.97599999999999998</v>
      </c>
      <c r="AS7" s="3">
        <v>1.0089999999999999</v>
      </c>
      <c r="AT7" s="3">
        <v>1.02</v>
      </c>
      <c r="AU7" s="3">
        <v>0.95299999999999996</v>
      </c>
      <c r="AV7" s="3">
        <v>0.996</v>
      </c>
      <c r="AW7" s="3">
        <v>0.97499999999999998</v>
      </c>
      <c r="AX7" s="3">
        <v>0.98199999999999998</v>
      </c>
      <c r="AY7" s="3">
        <v>1.0069999999999999</v>
      </c>
      <c r="AZ7" s="3">
        <v>1.04</v>
      </c>
      <c r="BA7" s="3">
        <v>1.01</v>
      </c>
      <c r="BB7" s="3">
        <v>1.0209999999999999</v>
      </c>
      <c r="BC7" s="33">
        <v>6</v>
      </c>
      <c r="BD7" s="4">
        <v>1.00905</v>
      </c>
      <c r="BE7" s="3">
        <v>3</v>
      </c>
      <c r="BF7" s="4"/>
    </row>
    <row r="8" spans="1:58" x14ac:dyDescent="0.2">
      <c r="A8" s="43">
        <v>4</v>
      </c>
      <c r="B8" s="3">
        <v>1.0129999999999999</v>
      </c>
      <c r="C8" s="3">
        <v>0.98799999999999999</v>
      </c>
      <c r="D8" s="3">
        <v>1.0129999999999999</v>
      </c>
      <c r="E8" s="3">
        <v>0.97399999999999998</v>
      </c>
      <c r="F8" s="3">
        <v>1.004</v>
      </c>
      <c r="G8" s="3">
        <v>1.04</v>
      </c>
      <c r="H8" s="3">
        <v>0.98899999999999999</v>
      </c>
      <c r="I8" s="3">
        <v>1.01</v>
      </c>
      <c r="J8" s="3">
        <v>1.0149999999999999</v>
      </c>
      <c r="K8" s="3">
        <v>1.008</v>
      </c>
      <c r="L8" s="3">
        <v>0.99299999999999999</v>
      </c>
      <c r="M8" s="3">
        <v>1.01</v>
      </c>
      <c r="N8" s="3">
        <v>0.94799999999999995</v>
      </c>
      <c r="O8" s="3">
        <v>1.0129999999999999</v>
      </c>
      <c r="P8" s="3">
        <v>0.98699999999999999</v>
      </c>
      <c r="Q8" s="3">
        <v>0.98499999999999999</v>
      </c>
      <c r="R8" s="3">
        <v>0.997</v>
      </c>
      <c r="S8" s="3">
        <v>0.999</v>
      </c>
      <c r="T8" s="3">
        <v>1.0189999999999999</v>
      </c>
      <c r="U8" s="3">
        <v>1.0209999999999999</v>
      </c>
      <c r="V8" s="44"/>
      <c r="X8" s="33">
        <f t="shared" si="0"/>
        <v>6</v>
      </c>
      <c r="Y8" s="4">
        <f t="shared" si="1"/>
        <v>1.0012999999999999</v>
      </c>
      <c r="Z8" s="3">
        <f t="shared" si="2"/>
        <v>22</v>
      </c>
      <c r="AH8" s="43">
        <v>25</v>
      </c>
      <c r="AI8" s="3">
        <v>1.014</v>
      </c>
      <c r="AJ8" s="3">
        <v>0.99299999999999999</v>
      </c>
      <c r="AK8" s="3">
        <v>0.98599999999999999</v>
      </c>
      <c r="AL8" s="3">
        <v>1.008</v>
      </c>
      <c r="AM8" s="3">
        <v>1.0109999999999999</v>
      </c>
      <c r="AN8" s="3">
        <v>0.97499999999999998</v>
      </c>
      <c r="AO8" s="3">
        <v>0.999</v>
      </c>
      <c r="AP8" s="3">
        <v>0.98799999999999999</v>
      </c>
      <c r="AQ8" s="3">
        <v>1.0029999999999999</v>
      </c>
      <c r="AR8" s="3">
        <v>0.96099999999999997</v>
      </c>
      <c r="AS8" s="3">
        <v>1.0820000000000001</v>
      </c>
      <c r="AT8" s="3">
        <v>1.016</v>
      </c>
      <c r="AU8" s="3">
        <v>1.0129999999999999</v>
      </c>
      <c r="AV8" s="3">
        <v>1.048</v>
      </c>
      <c r="AW8" s="3">
        <v>1.0029999999999999</v>
      </c>
      <c r="AX8" s="3">
        <v>0.98299999999999998</v>
      </c>
      <c r="AY8" s="3">
        <v>1.014</v>
      </c>
      <c r="AZ8" s="3">
        <v>1.0449999999999999</v>
      </c>
      <c r="BA8" s="3">
        <v>1.042</v>
      </c>
      <c r="BB8" s="3">
        <v>0.995</v>
      </c>
      <c r="BC8" s="33">
        <v>30</v>
      </c>
      <c r="BD8" s="4">
        <v>1.0089500000000002</v>
      </c>
      <c r="BE8" s="3">
        <v>4</v>
      </c>
      <c r="BF8" s="4"/>
    </row>
    <row r="9" spans="1:58" x14ac:dyDescent="0.2">
      <c r="A9" s="43">
        <v>5</v>
      </c>
      <c r="B9" s="3">
        <v>1.03</v>
      </c>
      <c r="C9" s="3">
        <v>0.99399999999999999</v>
      </c>
      <c r="D9" s="3">
        <v>1.0069999999999999</v>
      </c>
      <c r="E9" s="3">
        <v>1.036</v>
      </c>
      <c r="F9" s="3">
        <v>1.0129999999999999</v>
      </c>
      <c r="G9" s="3">
        <v>0.98099999999999998</v>
      </c>
      <c r="H9" s="3">
        <v>0.997</v>
      </c>
      <c r="I9" s="3">
        <v>0.99</v>
      </c>
      <c r="J9" s="3">
        <v>1.0169999999999999</v>
      </c>
      <c r="K9" s="3">
        <v>1.042</v>
      </c>
      <c r="L9" s="3">
        <v>1.0029999999999999</v>
      </c>
      <c r="M9" s="3">
        <v>0.98</v>
      </c>
      <c r="N9" s="3">
        <v>0.99</v>
      </c>
      <c r="O9" s="3">
        <v>0.97299999999999998</v>
      </c>
      <c r="P9" s="3">
        <v>0.96699999999999997</v>
      </c>
      <c r="Q9" s="3">
        <v>0.97699999999999998</v>
      </c>
      <c r="R9" s="3">
        <v>1.022</v>
      </c>
      <c r="S9" s="3">
        <v>1.022</v>
      </c>
      <c r="T9" s="3">
        <v>1.012</v>
      </c>
      <c r="U9" s="3">
        <v>0.98399999999999999</v>
      </c>
      <c r="V9" s="44"/>
      <c r="X9" s="33">
        <f t="shared" si="0"/>
        <v>39</v>
      </c>
      <c r="Y9" s="4">
        <f t="shared" si="1"/>
        <v>1.0018499999999999</v>
      </c>
      <c r="Z9" s="3">
        <f t="shared" si="2"/>
        <v>20</v>
      </c>
      <c r="AH9" s="43">
        <v>24</v>
      </c>
      <c r="AI9" s="3">
        <v>0.97599999999999998</v>
      </c>
      <c r="AJ9" s="3">
        <v>1.042</v>
      </c>
      <c r="AK9" s="3">
        <v>1.014</v>
      </c>
      <c r="AL9" s="3">
        <v>1.0289999999999999</v>
      </c>
      <c r="AM9" s="3">
        <v>0.99399999999999999</v>
      </c>
      <c r="AN9" s="3">
        <v>1.02</v>
      </c>
      <c r="AO9" s="3">
        <v>1.042</v>
      </c>
      <c r="AP9" s="3">
        <v>0.97499999999999998</v>
      </c>
      <c r="AQ9" s="3">
        <v>1.0189999999999999</v>
      </c>
      <c r="AR9" s="3">
        <v>1.0289999999999999</v>
      </c>
      <c r="AS9" s="3">
        <v>1.0169999999999999</v>
      </c>
      <c r="AT9" s="3">
        <v>0.99199999999999999</v>
      </c>
      <c r="AU9" s="3">
        <v>1.028</v>
      </c>
      <c r="AV9" s="3">
        <v>0.998</v>
      </c>
      <c r="AW9" s="3">
        <v>1.0069999999999999</v>
      </c>
      <c r="AX9" s="3">
        <v>0.97399999999999998</v>
      </c>
      <c r="AY9" s="3">
        <v>1.026</v>
      </c>
      <c r="AZ9" s="3">
        <v>0.98699999999999999</v>
      </c>
      <c r="BA9" s="3">
        <v>1.018</v>
      </c>
      <c r="BB9" s="3">
        <v>0.98099999999999998</v>
      </c>
      <c r="BC9" s="33">
        <v>42</v>
      </c>
      <c r="BD9" s="4">
        <v>1.0083999999999997</v>
      </c>
      <c r="BE9" s="3">
        <v>5</v>
      </c>
      <c r="BF9" s="4"/>
    </row>
    <row r="10" spans="1:58" x14ac:dyDescent="0.2">
      <c r="A10" s="43">
        <v>6</v>
      </c>
      <c r="B10" s="3">
        <v>0.97499999999999998</v>
      </c>
      <c r="C10" s="3">
        <v>1.0029999999999999</v>
      </c>
      <c r="D10" s="3">
        <v>0.99299999999999999</v>
      </c>
      <c r="E10" s="3">
        <v>0.96799999999999997</v>
      </c>
      <c r="F10" s="3">
        <v>0.98399999999999999</v>
      </c>
      <c r="G10" s="3">
        <v>1.024</v>
      </c>
      <c r="H10" s="3">
        <v>1</v>
      </c>
      <c r="I10" s="3">
        <v>1.0089999999999999</v>
      </c>
      <c r="J10" s="3">
        <v>0.97899999999999998</v>
      </c>
      <c r="K10" s="3">
        <v>0.96</v>
      </c>
      <c r="L10" s="3">
        <v>0.995</v>
      </c>
      <c r="M10" s="3">
        <v>1.022</v>
      </c>
      <c r="N10" s="3">
        <v>1.0109999999999999</v>
      </c>
      <c r="O10" s="3">
        <v>1.028</v>
      </c>
      <c r="P10" s="3">
        <v>1.036</v>
      </c>
      <c r="Q10" s="3">
        <v>1.024</v>
      </c>
      <c r="R10" s="3">
        <v>0.97799999999999998</v>
      </c>
      <c r="S10" s="3">
        <v>0.97899999999999998</v>
      </c>
      <c r="T10" s="3">
        <v>0.99099999999999999</v>
      </c>
      <c r="U10" s="3">
        <v>1.0149999999999999</v>
      </c>
      <c r="V10" s="44"/>
      <c r="X10" s="33">
        <f t="shared" si="0"/>
        <v>12</v>
      </c>
      <c r="Y10" s="4">
        <f t="shared" si="1"/>
        <v>0.99870000000000003</v>
      </c>
      <c r="Z10" s="3">
        <f t="shared" si="2"/>
        <v>30</v>
      </c>
      <c r="AH10" s="43">
        <v>43</v>
      </c>
      <c r="AI10" s="3">
        <v>0.98799999999999999</v>
      </c>
      <c r="AJ10" s="3">
        <v>0.95599999999999996</v>
      </c>
      <c r="AK10" s="3">
        <v>0.995</v>
      </c>
      <c r="AL10" s="3">
        <v>1.004</v>
      </c>
      <c r="AM10" s="3">
        <v>1</v>
      </c>
      <c r="AN10" s="3">
        <v>1.016</v>
      </c>
      <c r="AO10" s="3">
        <v>1.042</v>
      </c>
      <c r="AP10" s="3">
        <v>1.0049999999999999</v>
      </c>
      <c r="AQ10" s="3">
        <v>1.014</v>
      </c>
      <c r="AR10" s="3">
        <v>1.042</v>
      </c>
      <c r="AS10" s="3">
        <v>1.018</v>
      </c>
      <c r="AT10" s="3">
        <v>1</v>
      </c>
      <c r="AU10" s="3">
        <v>1.0169999999999999</v>
      </c>
      <c r="AV10" s="3">
        <v>1.0289999999999999</v>
      </c>
      <c r="AW10" s="3">
        <v>0.96499999999999997</v>
      </c>
      <c r="AX10" s="3">
        <v>1.0029999999999999</v>
      </c>
      <c r="AY10" s="3">
        <v>1.024</v>
      </c>
      <c r="AZ10" s="3">
        <v>1.026</v>
      </c>
      <c r="BA10" s="3">
        <v>0.98799999999999999</v>
      </c>
      <c r="BB10" s="3">
        <v>1.0169999999999999</v>
      </c>
      <c r="BC10" s="33">
        <v>9</v>
      </c>
      <c r="BD10" s="4">
        <v>1.00745</v>
      </c>
      <c r="BE10" s="3">
        <v>6</v>
      </c>
      <c r="BF10" s="4"/>
    </row>
    <row r="11" spans="1:58" x14ac:dyDescent="0.2">
      <c r="A11" s="43">
        <v>7</v>
      </c>
      <c r="B11" s="3">
        <v>0.97399999999999998</v>
      </c>
      <c r="C11" s="3">
        <v>0.998</v>
      </c>
      <c r="D11" s="3">
        <v>0.98299999999999998</v>
      </c>
      <c r="E11" s="3">
        <v>1.014</v>
      </c>
      <c r="F11" s="3">
        <v>0.98199999999999998</v>
      </c>
      <c r="G11" s="3">
        <v>0.999</v>
      </c>
      <c r="H11" s="3">
        <v>1.0549999999999999</v>
      </c>
      <c r="I11" s="3">
        <v>0.98499999999999999</v>
      </c>
      <c r="J11" s="3">
        <v>1.038</v>
      </c>
      <c r="K11" s="3">
        <v>0.999</v>
      </c>
      <c r="L11" s="3">
        <v>0.995</v>
      </c>
      <c r="M11" s="3">
        <v>1.044</v>
      </c>
      <c r="N11" s="3">
        <v>1.038</v>
      </c>
      <c r="O11" s="3">
        <v>0.98299999999999998</v>
      </c>
      <c r="P11" s="3">
        <v>0.95799999999999996</v>
      </c>
      <c r="Q11" s="3">
        <v>1.0029999999999999</v>
      </c>
      <c r="R11" s="3">
        <v>1.01</v>
      </c>
      <c r="S11" s="3">
        <v>0.98099999999999998</v>
      </c>
      <c r="T11" s="3">
        <v>0.96</v>
      </c>
      <c r="U11" s="3">
        <v>0.98599999999999999</v>
      </c>
      <c r="V11" s="44"/>
      <c r="X11" s="33">
        <f t="shared" si="0"/>
        <v>35</v>
      </c>
      <c r="Y11" s="4">
        <f t="shared" si="1"/>
        <v>0.9992500000000003</v>
      </c>
      <c r="Z11" s="3">
        <f t="shared" si="2"/>
        <v>27</v>
      </c>
      <c r="AH11" s="43">
        <v>34</v>
      </c>
      <c r="AI11" s="3">
        <v>1.02</v>
      </c>
      <c r="AJ11" s="3">
        <v>1.008</v>
      </c>
      <c r="AK11" s="3">
        <v>1.0009999999999999</v>
      </c>
      <c r="AL11" s="3">
        <v>0.995</v>
      </c>
      <c r="AM11" s="3">
        <v>1.0409999999999999</v>
      </c>
      <c r="AN11" s="3">
        <v>0.99299999999999999</v>
      </c>
      <c r="AO11" s="3">
        <v>0.999</v>
      </c>
      <c r="AP11" s="3">
        <v>0.99099999999999999</v>
      </c>
      <c r="AQ11" s="3">
        <v>1.048</v>
      </c>
      <c r="AR11" s="3">
        <v>1.03</v>
      </c>
      <c r="AS11" s="3">
        <v>1.0269999999999999</v>
      </c>
      <c r="AT11" s="3">
        <v>0.996</v>
      </c>
      <c r="AU11" s="3">
        <v>0.97099999999999997</v>
      </c>
      <c r="AV11" s="3">
        <v>1.006</v>
      </c>
      <c r="AW11" s="3">
        <v>1.0149999999999999</v>
      </c>
      <c r="AX11" s="3">
        <v>1.0369999999999999</v>
      </c>
      <c r="AY11" s="3">
        <v>1.0149999999999999</v>
      </c>
      <c r="AZ11" s="3">
        <v>0.98499999999999999</v>
      </c>
      <c r="BA11" s="3">
        <v>0.96799999999999997</v>
      </c>
      <c r="BB11" s="3">
        <v>1.002</v>
      </c>
      <c r="BC11" s="33">
        <v>23</v>
      </c>
      <c r="BD11" s="4">
        <v>1.0074000000000001</v>
      </c>
      <c r="BE11" s="3">
        <v>7</v>
      </c>
      <c r="BF11" s="4"/>
    </row>
    <row r="12" spans="1:58" x14ac:dyDescent="0.2">
      <c r="A12" s="43">
        <v>8</v>
      </c>
      <c r="B12" s="3">
        <v>1.0309999999999999</v>
      </c>
      <c r="C12" s="3">
        <v>1.004</v>
      </c>
      <c r="D12" s="3">
        <v>1.018</v>
      </c>
      <c r="E12" s="3">
        <v>0.98199999999999998</v>
      </c>
      <c r="F12" s="3">
        <v>1.014</v>
      </c>
      <c r="G12" s="3">
        <v>0.999</v>
      </c>
      <c r="H12" s="3">
        <v>0.95299999999999996</v>
      </c>
      <c r="I12" s="3">
        <v>1.018</v>
      </c>
      <c r="J12" s="3">
        <v>0.96599999999999997</v>
      </c>
      <c r="K12" s="3">
        <v>1.0009999999999999</v>
      </c>
      <c r="L12" s="3">
        <v>0.999</v>
      </c>
      <c r="M12" s="3">
        <v>0.95499999999999996</v>
      </c>
      <c r="N12" s="3">
        <v>0.96299999999999997</v>
      </c>
      <c r="O12" s="3">
        <v>1.0149999999999999</v>
      </c>
      <c r="P12" s="3">
        <v>1.0469999999999999</v>
      </c>
      <c r="Q12" s="3">
        <v>0.998</v>
      </c>
      <c r="R12" s="3">
        <v>0.98899999999999999</v>
      </c>
      <c r="S12" s="3">
        <v>1.0189999999999999</v>
      </c>
      <c r="T12" s="3">
        <v>1.036</v>
      </c>
      <c r="U12" s="3">
        <v>1.0109999999999999</v>
      </c>
      <c r="V12" s="44"/>
      <c r="X12" s="33">
        <f t="shared" si="0"/>
        <v>15</v>
      </c>
      <c r="Y12" s="4">
        <f t="shared" si="1"/>
        <v>1.0008999999999999</v>
      </c>
      <c r="Z12" s="3">
        <f>RANK(Y12,$Y$5:$Y$104)</f>
        <v>23</v>
      </c>
      <c r="AH12" s="43">
        <v>12</v>
      </c>
      <c r="AI12" s="3">
        <v>0.96699999999999997</v>
      </c>
      <c r="AJ12" s="3">
        <v>1.032</v>
      </c>
      <c r="AK12" s="3">
        <v>1.002</v>
      </c>
      <c r="AL12" s="3">
        <v>0.99299999999999999</v>
      </c>
      <c r="AM12" s="3">
        <v>1.0529999999999999</v>
      </c>
      <c r="AN12" s="3">
        <v>1.03</v>
      </c>
      <c r="AO12" s="3">
        <v>1.018</v>
      </c>
      <c r="AP12" s="3">
        <v>1.004</v>
      </c>
      <c r="AQ12" s="3">
        <v>1.032</v>
      </c>
      <c r="AR12" s="3">
        <v>0.98499999999999999</v>
      </c>
      <c r="AS12" s="3">
        <v>0.95899999999999996</v>
      </c>
      <c r="AT12" s="3">
        <v>1.0209999999999999</v>
      </c>
      <c r="AU12" s="3">
        <v>0.97199999999999998</v>
      </c>
      <c r="AV12" s="3">
        <v>1.0169999999999999</v>
      </c>
      <c r="AW12" s="3">
        <v>1.0069999999999999</v>
      </c>
      <c r="AX12" s="3">
        <v>1.0169999999999999</v>
      </c>
      <c r="AY12" s="3">
        <v>1.036</v>
      </c>
      <c r="AZ12" s="3">
        <v>0.98199999999999998</v>
      </c>
      <c r="BA12" s="3">
        <v>0.999</v>
      </c>
      <c r="BB12" s="3">
        <v>1.016</v>
      </c>
      <c r="BC12" s="33">
        <v>10</v>
      </c>
      <c r="BD12" s="4">
        <v>1.0070999999999999</v>
      </c>
      <c r="BE12" s="3">
        <v>8</v>
      </c>
      <c r="BF12" s="4"/>
    </row>
    <row r="13" spans="1:58" x14ac:dyDescent="0.2">
      <c r="A13" s="43">
        <v>9</v>
      </c>
      <c r="B13" s="3">
        <v>0.997</v>
      </c>
      <c r="C13" s="3">
        <v>0.995</v>
      </c>
      <c r="D13" s="3">
        <v>1.0229999999999999</v>
      </c>
      <c r="E13" s="3">
        <v>1.0229999999999999</v>
      </c>
      <c r="F13" s="3">
        <v>0.95</v>
      </c>
      <c r="G13" s="3">
        <v>0.998</v>
      </c>
      <c r="H13" s="3">
        <v>0.995</v>
      </c>
      <c r="I13" s="3">
        <v>0.996</v>
      </c>
      <c r="J13" s="3">
        <v>1.054</v>
      </c>
      <c r="K13" s="3">
        <v>1.0329999999999999</v>
      </c>
      <c r="L13" s="3">
        <v>1.0329999999999999</v>
      </c>
      <c r="M13" s="3">
        <v>0.95799999999999996</v>
      </c>
      <c r="N13" s="3">
        <v>1.0149999999999999</v>
      </c>
      <c r="O13" s="3">
        <v>0.97199999999999998</v>
      </c>
      <c r="P13" s="3">
        <v>1.056</v>
      </c>
      <c r="Q13" s="3">
        <v>0.97199999999999998</v>
      </c>
      <c r="R13" s="3">
        <v>0.98599999999999999</v>
      </c>
      <c r="S13" s="3">
        <v>1.014</v>
      </c>
      <c r="T13" s="3">
        <v>0.99099999999999999</v>
      </c>
      <c r="U13" s="3">
        <v>0.98199999999999998</v>
      </c>
      <c r="V13" s="44"/>
      <c r="X13" s="33">
        <f t="shared" si="0"/>
        <v>41</v>
      </c>
      <c r="Y13" s="4">
        <f t="shared" si="1"/>
        <v>1.0021499999999999</v>
      </c>
      <c r="Z13" s="3">
        <f t="shared" si="2"/>
        <v>17</v>
      </c>
      <c r="AH13" s="43">
        <v>32</v>
      </c>
      <c r="AI13" s="3">
        <v>1.016</v>
      </c>
      <c r="AJ13" s="3">
        <v>0.996</v>
      </c>
      <c r="AK13" s="3">
        <v>0.99399999999999999</v>
      </c>
      <c r="AL13" s="3">
        <v>1.0149999999999999</v>
      </c>
      <c r="AM13" s="3">
        <v>1.0089999999999999</v>
      </c>
      <c r="AN13" s="3">
        <v>0.97399999999999998</v>
      </c>
      <c r="AO13" s="3">
        <v>0.99</v>
      </c>
      <c r="AP13" s="3">
        <v>0.98399999999999999</v>
      </c>
      <c r="AQ13" s="3">
        <v>1.0529999999999999</v>
      </c>
      <c r="AR13" s="3">
        <v>1.0349999999999999</v>
      </c>
      <c r="AS13" s="3">
        <v>1.0169999999999999</v>
      </c>
      <c r="AT13" s="3">
        <v>1.018</v>
      </c>
      <c r="AU13" s="3">
        <v>0.98799999999999999</v>
      </c>
      <c r="AV13" s="3">
        <v>0.995</v>
      </c>
      <c r="AW13" s="3">
        <v>1.0029999999999999</v>
      </c>
      <c r="AX13" s="3">
        <v>0.997</v>
      </c>
      <c r="AY13" s="3">
        <v>1.038</v>
      </c>
      <c r="AZ13" s="3">
        <v>1.0149999999999999</v>
      </c>
      <c r="BA13" s="3">
        <v>0.97899999999999998</v>
      </c>
      <c r="BB13" s="3">
        <v>0.98099999999999998</v>
      </c>
      <c r="BC13" s="33">
        <v>42</v>
      </c>
      <c r="BD13" s="4">
        <v>1.00485</v>
      </c>
      <c r="BE13" s="3">
        <v>9</v>
      </c>
      <c r="BF13" s="4"/>
    </row>
    <row r="14" spans="1:58" x14ac:dyDescent="0.2">
      <c r="A14" s="43">
        <v>10</v>
      </c>
      <c r="B14" s="3">
        <v>0.999</v>
      </c>
      <c r="C14" s="3">
        <v>1.002</v>
      </c>
      <c r="D14" s="3">
        <v>0.97699999999999998</v>
      </c>
      <c r="E14" s="3">
        <v>0.97799999999999998</v>
      </c>
      <c r="F14" s="3">
        <v>1.0489999999999999</v>
      </c>
      <c r="G14" s="3">
        <v>1.002</v>
      </c>
      <c r="H14" s="3">
        <v>1.0009999999999999</v>
      </c>
      <c r="I14" s="3">
        <v>1.004</v>
      </c>
      <c r="J14" s="3">
        <v>0.94499999999999995</v>
      </c>
      <c r="K14" s="3">
        <v>0.96599999999999997</v>
      </c>
      <c r="L14" s="3">
        <v>0.96599999999999997</v>
      </c>
      <c r="M14" s="3">
        <v>1.04</v>
      </c>
      <c r="N14" s="3">
        <v>0.98399999999999999</v>
      </c>
      <c r="O14" s="3">
        <v>1.032</v>
      </c>
      <c r="P14" s="3">
        <v>0.95099999999999996</v>
      </c>
      <c r="Q14" s="3">
        <v>1.0249999999999999</v>
      </c>
      <c r="R14" s="3">
        <v>1.012</v>
      </c>
      <c r="S14" s="3">
        <v>0.98799999999999999</v>
      </c>
      <c r="T14" s="3">
        <v>1.008</v>
      </c>
      <c r="U14" s="3">
        <v>1.016</v>
      </c>
      <c r="V14" s="44"/>
      <c r="X14" s="33">
        <f t="shared" si="0"/>
        <v>10</v>
      </c>
      <c r="Y14" s="4">
        <f t="shared" si="1"/>
        <v>0.99724999999999997</v>
      </c>
      <c r="Z14" s="3">
        <f t="shared" si="2"/>
        <v>35</v>
      </c>
      <c r="AH14" s="43">
        <v>22</v>
      </c>
      <c r="AI14" s="3">
        <v>0.99</v>
      </c>
      <c r="AJ14" s="3">
        <v>1.0149999999999999</v>
      </c>
      <c r="AK14" s="3">
        <v>1.0089999999999999</v>
      </c>
      <c r="AL14" s="3">
        <v>0.99399999999999999</v>
      </c>
      <c r="AM14" s="3">
        <v>1.008</v>
      </c>
      <c r="AN14" s="3">
        <v>0.97899999999999998</v>
      </c>
      <c r="AO14" s="3">
        <v>0.92700000000000005</v>
      </c>
      <c r="AP14" s="3">
        <v>1.002</v>
      </c>
      <c r="AQ14" s="3">
        <v>0.97699999999999998</v>
      </c>
      <c r="AR14" s="3">
        <v>0.99299999999999999</v>
      </c>
      <c r="AS14" s="3">
        <v>1.022</v>
      </c>
      <c r="AT14" s="3">
        <v>1.0069999999999999</v>
      </c>
      <c r="AU14" s="3">
        <v>1.046</v>
      </c>
      <c r="AV14" s="3">
        <v>1.028</v>
      </c>
      <c r="AW14" s="3">
        <v>1.0309999999999999</v>
      </c>
      <c r="AX14" s="3">
        <v>1.0349999999999999</v>
      </c>
      <c r="AY14" s="3">
        <v>0.98299999999999998</v>
      </c>
      <c r="AZ14" s="3">
        <v>1.05</v>
      </c>
      <c r="BA14" s="3">
        <v>1.0009999999999999</v>
      </c>
      <c r="BB14" s="3">
        <v>0.98099999999999998</v>
      </c>
      <c r="BC14" s="33">
        <v>42</v>
      </c>
      <c r="BD14" s="4">
        <v>1.0039000000000002</v>
      </c>
      <c r="BE14" s="3">
        <v>10</v>
      </c>
      <c r="BF14" s="4"/>
    </row>
    <row r="15" spans="1:58" x14ac:dyDescent="0.2">
      <c r="A15" s="43">
        <v>11</v>
      </c>
      <c r="B15" s="3">
        <v>1.0349999999999999</v>
      </c>
      <c r="C15" s="3">
        <v>0.97399999999999998</v>
      </c>
      <c r="D15" s="3">
        <v>0.995</v>
      </c>
      <c r="E15" s="3">
        <v>1.004</v>
      </c>
      <c r="F15" s="3">
        <v>0.95199999999999996</v>
      </c>
      <c r="G15" s="3">
        <v>0.97399999999999998</v>
      </c>
      <c r="H15" s="3">
        <v>0.98399999999999999</v>
      </c>
      <c r="I15" s="3">
        <v>1</v>
      </c>
      <c r="J15" s="3">
        <v>0.97099999999999997</v>
      </c>
      <c r="K15" s="3">
        <v>1.0189999999999999</v>
      </c>
      <c r="L15" s="3">
        <v>1.04</v>
      </c>
      <c r="M15" s="3">
        <v>0.97599999999999998</v>
      </c>
      <c r="N15" s="3">
        <v>1.03</v>
      </c>
      <c r="O15" s="3">
        <v>0.98099999999999998</v>
      </c>
      <c r="P15" s="3">
        <v>0.999</v>
      </c>
      <c r="Q15" s="3">
        <v>0.98199999999999998</v>
      </c>
      <c r="R15" s="3">
        <v>0.96499999999999997</v>
      </c>
      <c r="S15" s="3">
        <v>1.0169999999999999</v>
      </c>
      <c r="T15" s="3">
        <v>0.997</v>
      </c>
      <c r="U15" s="3">
        <v>0.98499999999999999</v>
      </c>
      <c r="V15" s="44"/>
      <c r="X15" s="33">
        <f t="shared" si="0"/>
        <v>37</v>
      </c>
      <c r="Y15" s="4">
        <f t="shared" si="1"/>
        <v>0.99399999999999999</v>
      </c>
      <c r="Z15" s="3">
        <f t="shared" si="2"/>
        <v>43</v>
      </c>
      <c r="AH15" s="43">
        <v>48</v>
      </c>
      <c r="AI15" s="3">
        <v>1.01</v>
      </c>
      <c r="AJ15" s="3">
        <v>0.98899999999999999</v>
      </c>
      <c r="AK15" s="3">
        <v>0.99199999999999999</v>
      </c>
      <c r="AL15" s="3">
        <v>1.022</v>
      </c>
      <c r="AM15" s="3">
        <v>1.0289999999999999</v>
      </c>
      <c r="AN15" s="3">
        <v>1.0169999999999999</v>
      </c>
      <c r="AO15" s="3">
        <v>0.97</v>
      </c>
      <c r="AP15" s="3">
        <v>1.032</v>
      </c>
      <c r="AQ15" s="3">
        <v>1.02</v>
      </c>
      <c r="AR15" s="3">
        <v>0.96899999999999997</v>
      </c>
      <c r="AS15" s="3">
        <v>1.0209999999999999</v>
      </c>
      <c r="AT15" s="3">
        <v>0.99299999999999999</v>
      </c>
      <c r="AU15" s="3">
        <v>1.0149999999999999</v>
      </c>
      <c r="AV15" s="3">
        <v>0.999</v>
      </c>
      <c r="AW15" s="3">
        <v>0.95599999999999996</v>
      </c>
      <c r="AX15" s="3">
        <v>0.98199999999999998</v>
      </c>
      <c r="AY15" s="3">
        <v>1.044</v>
      </c>
      <c r="AZ15" s="3">
        <v>0.98599999999999999</v>
      </c>
      <c r="BA15" s="3">
        <v>0.98399999999999999</v>
      </c>
      <c r="BB15" s="3">
        <v>1.046</v>
      </c>
      <c r="BC15" s="33">
        <v>1</v>
      </c>
      <c r="BD15" s="4">
        <v>1.0038</v>
      </c>
      <c r="BE15" s="3">
        <v>11</v>
      </c>
      <c r="BF15" s="4"/>
    </row>
    <row r="16" spans="1:58" x14ac:dyDescent="0.2">
      <c r="A16" s="43">
        <v>12</v>
      </c>
      <c r="B16" s="3">
        <v>0.96699999999999997</v>
      </c>
      <c r="C16" s="3">
        <v>1.032</v>
      </c>
      <c r="D16" s="3">
        <v>1.002</v>
      </c>
      <c r="E16" s="3">
        <v>0.99299999999999999</v>
      </c>
      <c r="F16" s="3">
        <v>1.0529999999999999</v>
      </c>
      <c r="G16" s="3">
        <v>1.03</v>
      </c>
      <c r="H16" s="3">
        <v>1.018</v>
      </c>
      <c r="I16" s="3">
        <v>1.004</v>
      </c>
      <c r="J16" s="3">
        <v>1.032</v>
      </c>
      <c r="K16" s="3">
        <v>0.98499999999999999</v>
      </c>
      <c r="L16" s="3">
        <v>0.95899999999999996</v>
      </c>
      <c r="M16" s="3">
        <v>1.0209999999999999</v>
      </c>
      <c r="N16" s="3">
        <v>0.97199999999999998</v>
      </c>
      <c r="O16" s="3">
        <v>1.0169999999999999</v>
      </c>
      <c r="P16" s="3">
        <v>1.0069999999999999</v>
      </c>
      <c r="Q16" s="3">
        <v>1.0169999999999999</v>
      </c>
      <c r="R16" s="3">
        <v>1.036</v>
      </c>
      <c r="S16" s="3">
        <v>0.98199999999999998</v>
      </c>
      <c r="T16" s="3">
        <v>0.999</v>
      </c>
      <c r="U16" s="3">
        <v>1.016</v>
      </c>
      <c r="V16" s="44"/>
      <c r="X16" s="33">
        <f t="shared" si="0"/>
        <v>10</v>
      </c>
      <c r="Y16" s="4">
        <f t="shared" si="1"/>
        <v>1.0070999999999999</v>
      </c>
      <c r="Z16" s="3">
        <f t="shared" si="2"/>
        <v>8</v>
      </c>
      <c r="AH16" s="43">
        <v>28</v>
      </c>
      <c r="AI16" s="3">
        <v>1.0289999999999999</v>
      </c>
      <c r="AJ16" s="3">
        <v>0.99299999999999999</v>
      </c>
      <c r="AK16" s="3">
        <v>0.97099999999999997</v>
      </c>
      <c r="AL16" s="3">
        <v>1.048</v>
      </c>
      <c r="AM16" s="3">
        <v>1.0289999999999999</v>
      </c>
      <c r="AN16" s="3">
        <v>1</v>
      </c>
      <c r="AO16" s="3">
        <v>1.012</v>
      </c>
      <c r="AP16" s="3">
        <v>0.99299999999999999</v>
      </c>
      <c r="AQ16" s="3">
        <v>0.996</v>
      </c>
      <c r="AR16" s="3">
        <v>1.0289999999999999</v>
      </c>
      <c r="AS16" s="3">
        <v>0.998</v>
      </c>
      <c r="AT16" s="3">
        <v>1.002</v>
      </c>
      <c r="AU16" s="3">
        <v>1.046</v>
      </c>
      <c r="AV16" s="3">
        <v>0.99199999999999999</v>
      </c>
      <c r="AW16" s="3">
        <v>0.97099999999999997</v>
      </c>
      <c r="AX16" s="3">
        <v>1.02</v>
      </c>
      <c r="AY16" s="3">
        <v>0.99099999999999999</v>
      </c>
      <c r="AZ16" s="3">
        <v>0.97199999999999998</v>
      </c>
      <c r="BA16" s="3">
        <v>0.98</v>
      </c>
      <c r="BB16" s="3">
        <v>1.0029999999999999</v>
      </c>
      <c r="BC16" s="33">
        <v>21</v>
      </c>
      <c r="BD16" s="4">
        <v>1.0037500000000001</v>
      </c>
      <c r="BE16" s="3">
        <v>12</v>
      </c>
      <c r="BF16" s="4"/>
    </row>
    <row r="17" spans="1:58" x14ac:dyDescent="0.2">
      <c r="A17" s="43">
        <v>13</v>
      </c>
      <c r="B17" s="3">
        <v>1.0049999999999999</v>
      </c>
      <c r="C17" s="3">
        <v>0.98899999999999999</v>
      </c>
      <c r="D17" s="3">
        <v>0.96899999999999997</v>
      </c>
      <c r="E17" s="3">
        <v>1.0009999999999999</v>
      </c>
      <c r="F17" s="3">
        <v>0.95699999999999996</v>
      </c>
      <c r="G17" s="3">
        <v>1.0049999999999999</v>
      </c>
      <c r="H17" s="3">
        <v>0.95699999999999996</v>
      </c>
      <c r="I17" s="3">
        <v>0.96299999999999997</v>
      </c>
      <c r="J17" s="3">
        <v>0.98399999999999999</v>
      </c>
      <c r="K17" s="3">
        <v>0.98899999999999999</v>
      </c>
      <c r="L17" s="3">
        <v>1.0369999999999999</v>
      </c>
      <c r="M17" s="3">
        <v>0.97099999999999997</v>
      </c>
      <c r="N17" s="3">
        <v>0.94399999999999995</v>
      </c>
      <c r="O17" s="3">
        <v>0.98499999999999999</v>
      </c>
      <c r="P17" s="3">
        <v>1.0269999999999999</v>
      </c>
      <c r="Q17" s="3">
        <v>1.006</v>
      </c>
      <c r="R17" s="3">
        <v>0.99399999999999999</v>
      </c>
      <c r="S17" s="3">
        <v>1</v>
      </c>
      <c r="T17" s="3">
        <v>0.97499999999999998</v>
      </c>
      <c r="U17" s="3">
        <v>0.99399999999999999</v>
      </c>
      <c r="V17" s="44"/>
      <c r="X17" s="33">
        <f t="shared" si="0"/>
        <v>31</v>
      </c>
      <c r="Y17" s="4">
        <f t="shared" si="1"/>
        <v>0.98759999999999992</v>
      </c>
      <c r="Z17" s="3">
        <f t="shared" si="2"/>
        <v>50</v>
      </c>
      <c r="AH17" s="43">
        <v>35</v>
      </c>
      <c r="AI17" s="3">
        <v>0.98499999999999999</v>
      </c>
      <c r="AJ17" s="3">
        <v>1.0169999999999999</v>
      </c>
      <c r="AK17" s="3">
        <v>0.999</v>
      </c>
      <c r="AL17" s="3">
        <v>0.997</v>
      </c>
      <c r="AM17" s="3">
        <v>1.0229999999999999</v>
      </c>
      <c r="AN17" s="3">
        <v>1.012</v>
      </c>
      <c r="AO17" s="3">
        <v>0.97199999999999998</v>
      </c>
      <c r="AP17" s="3">
        <v>1.0589999999999999</v>
      </c>
      <c r="AQ17" s="3">
        <v>1.0009999999999999</v>
      </c>
      <c r="AR17" s="3">
        <v>0.99199999999999999</v>
      </c>
      <c r="AS17" s="3">
        <v>1.01</v>
      </c>
      <c r="AT17" s="3">
        <v>1.0209999999999999</v>
      </c>
      <c r="AU17" s="3">
        <v>0.97099999999999997</v>
      </c>
      <c r="AV17" s="3">
        <v>1.02</v>
      </c>
      <c r="AW17" s="3">
        <v>1.0309999999999999</v>
      </c>
      <c r="AX17" s="3">
        <v>0.98599999999999999</v>
      </c>
      <c r="AY17" s="3">
        <v>0.97399999999999998</v>
      </c>
      <c r="AZ17" s="3">
        <v>0.99199999999999999</v>
      </c>
      <c r="BA17" s="3">
        <v>1.018</v>
      </c>
      <c r="BB17" s="3">
        <v>0.99399999999999999</v>
      </c>
      <c r="BC17" s="33">
        <v>31</v>
      </c>
      <c r="BD17" s="4">
        <v>1.0036999999999998</v>
      </c>
      <c r="BE17" s="3">
        <v>13</v>
      </c>
      <c r="BF17" s="4"/>
    </row>
    <row r="18" spans="1:58" x14ac:dyDescent="0.2">
      <c r="A18" s="43">
        <v>14</v>
      </c>
      <c r="B18" s="3">
        <v>0.99399999999999999</v>
      </c>
      <c r="C18" s="3">
        <v>1.0149999999999999</v>
      </c>
      <c r="D18" s="3">
        <v>1.032</v>
      </c>
      <c r="E18" s="3">
        <v>0.996</v>
      </c>
      <c r="F18" s="3">
        <v>1.04</v>
      </c>
      <c r="G18" s="3">
        <v>0.99299999999999999</v>
      </c>
      <c r="H18" s="3">
        <v>1.0449999999999999</v>
      </c>
      <c r="I18" s="3">
        <v>1.0349999999999999</v>
      </c>
      <c r="J18" s="3">
        <v>1.014</v>
      </c>
      <c r="K18" s="3">
        <v>1.01</v>
      </c>
      <c r="L18" s="3">
        <v>0.96199999999999997</v>
      </c>
      <c r="M18" s="3">
        <v>1.0289999999999999</v>
      </c>
      <c r="N18" s="3">
        <v>1.0589999999999999</v>
      </c>
      <c r="O18" s="3">
        <v>1.0149999999999999</v>
      </c>
      <c r="P18" s="3">
        <v>0.97199999999999998</v>
      </c>
      <c r="Q18" s="3">
        <v>0.99099999999999999</v>
      </c>
      <c r="R18" s="3">
        <v>1.004</v>
      </c>
      <c r="S18" s="3">
        <v>1.002</v>
      </c>
      <c r="T18" s="3">
        <v>1.026</v>
      </c>
      <c r="U18" s="3">
        <v>1.006</v>
      </c>
      <c r="V18" s="44"/>
      <c r="X18" s="33">
        <f t="shared" si="0"/>
        <v>19</v>
      </c>
      <c r="Y18" s="4">
        <f t="shared" si="1"/>
        <v>1.012</v>
      </c>
      <c r="Z18" s="3">
        <f t="shared" si="2"/>
        <v>1</v>
      </c>
      <c r="AH18" s="43">
        <v>49</v>
      </c>
      <c r="AI18" s="3">
        <v>1.0089999999999999</v>
      </c>
      <c r="AJ18" s="3">
        <v>1</v>
      </c>
      <c r="AK18" s="3">
        <v>0.99199999999999999</v>
      </c>
      <c r="AL18" s="3">
        <v>0.98699999999999999</v>
      </c>
      <c r="AM18" s="3">
        <v>0.99399999999999999</v>
      </c>
      <c r="AN18" s="3">
        <v>1.0029999999999999</v>
      </c>
      <c r="AO18" s="3">
        <v>1.0109999999999999</v>
      </c>
      <c r="AP18" s="3">
        <v>1.018</v>
      </c>
      <c r="AQ18" s="3">
        <v>0.98799999999999999</v>
      </c>
      <c r="AR18" s="3">
        <v>1.0529999999999999</v>
      </c>
      <c r="AS18" s="3">
        <v>0.98099999999999998</v>
      </c>
      <c r="AT18" s="3">
        <v>1.0009999999999999</v>
      </c>
      <c r="AU18" s="3">
        <v>0.99099999999999999</v>
      </c>
      <c r="AV18" s="3">
        <v>1.0069999999999999</v>
      </c>
      <c r="AW18" s="3">
        <v>0.98799999999999999</v>
      </c>
      <c r="AX18" s="3">
        <v>1.014</v>
      </c>
      <c r="AY18" s="3">
        <v>1.018</v>
      </c>
      <c r="AZ18" s="3">
        <v>0.998</v>
      </c>
      <c r="BA18" s="3">
        <v>1.0109999999999999</v>
      </c>
      <c r="BB18" s="3">
        <v>1.0089999999999999</v>
      </c>
      <c r="BC18" s="33">
        <v>17</v>
      </c>
      <c r="BD18" s="4">
        <v>1.0036499999999999</v>
      </c>
      <c r="BE18" s="3">
        <v>14</v>
      </c>
      <c r="BF18" s="4"/>
    </row>
    <row r="19" spans="1:58" x14ac:dyDescent="0.2">
      <c r="A19" s="43">
        <v>15</v>
      </c>
      <c r="B19" s="3">
        <v>0.98699999999999999</v>
      </c>
      <c r="C19" s="3">
        <v>1.0009999999999999</v>
      </c>
      <c r="D19" s="3">
        <v>1.0129999999999999</v>
      </c>
      <c r="E19" s="3">
        <v>1.004</v>
      </c>
      <c r="F19" s="3">
        <v>0.96499999999999997</v>
      </c>
      <c r="G19" s="3">
        <v>0.99299999999999999</v>
      </c>
      <c r="H19" s="3">
        <v>0.95899999999999996</v>
      </c>
      <c r="I19" s="3">
        <v>0.998</v>
      </c>
      <c r="J19" s="3">
        <v>1.0169999999999999</v>
      </c>
      <c r="K19" s="3">
        <v>1.0309999999999999</v>
      </c>
      <c r="L19" s="3">
        <v>1.0309999999999999</v>
      </c>
      <c r="M19" s="3">
        <v>0.99399999999999999</v>
      </c>
      <c r="N19" s="3">
        <v>0.95499999999999996</v>
      </c>
      <c r="O19" s="3">
        <v>0.98099999999999998</v>
      </c>
      <c r="P19" s="3">
        <v>1.0149999999999999</v>
      </c>
      <c r="Q19" s="3">
        <v>1.0189999999999999</v>
      </c>
      <c r="R19" s="3">
        <v>1.02</v>
      </c>
      <c r="S19" s="3">
        <v>1.008</v>
      </c>
      <c r="T19" s="3">
        <v>1.0129999999999999</v>
      </c>
      <c r="U19" s="3">
        <v>1.036</v>
      </c>
      <c r="V19" s="44"/>
      <c r="X19" s="33">
        <f t="shared" si="0"/>
        <v>2</v>
      </c>
      <c r="Y19" s="4">
        <f t="shared" si="1"/>
        <v>1.002</v>
      </c>
      <c r="Z19" s="3">
        <f t="shared" si="2"/>
        <v>19</v>
      </c>
      <c r="AH19" s="47">
        <v>1</v>
      </c>
      <c r="AI19" s="40">
        <v>1.0349999999999999</v>
      </c>
      <c r="AJ19" s="40">
        <v>1.0309999999999999</v>
      </c>
      <c r="AK19" s="40">
        <v>0.99399999999999999</v>
      </c>
      <c r="AL19" s="40">
        <v>0.95699999999999996</v>
      </c>
      <c r="AM19" s="40">
        <v>0.96899999999999997</v>
      </c>
      <c r="AN19" s="40">
        <v>1.0620000000000001</v>
      </c>
      <c r="AO19" s="40">
        <v>1.022</v>
      </c>
      <c r="AP19" s="40">
        <v>1.0249999999999999</v>
      </c>
      <c r="AQ19" s="40">
        <v>0.93700000000000006</v>
      </c>
      <c r="AR19" s="40">
        <v>1.012</v>
      </c>
      <c r="AS19" s="40">
        <v>1.004</v>
      </c>
      <c r="AT19" s="40">
        <v>0.97499999999999998</v>
      </c>
      <c r="AU19" s="40">
        <v>1.0189999999999999</v>
      </c>
      <c r="AV19" s="40">
        <v>1.0349999999999999</v>
      </c>
      <c r="AW19" s="40">
        <v>0.97199999999999998</v>
      </c>
      <c r="AX19" s="40">
        <v>1.0269999999999999</v>
      </c>
      <c r="AY19" s="40">
        <v>0.98299999999999998</v>
      </c>
      <c r="AZ19" s="40">
        <v>0.97099999999999997</v>
      </c>
      <c r="BA19" s="40">
        <v>1.0049999999999999</v>
      </c>
      <c r="BB19" s="40">
        <v>1.022</v>
      </c>
      <c r="BC19" s="33">
        <v>5</v>
      </c>
      <c r="BD19" s="4">
        <v>1.00285</v>
      </c>
      <c r="BE19" s="3">
        <v>15</v>
      </c>
      <c r="BF19" s="4"/>
    </row>
    <row r="20" spans="1:58" x14ac:dyDescent="0.2">
      <c r="A20" s="43">
        <v>16</v>
      </c>
      <c r="B20" s="3">
        <v>1.0109999999999999</v>
      </c>
      <c r="C20" s="3">
        <v>0.999</v>
      </c>
      <c r="D20" s="3">
        <v>0.98199999999999998</v>
      </c>
      <c r="E20" s="3">
        <v>0.999</v>
      </c>
      <c r="F20" s="3">
        <v>1.0349999999999999</v>
      </c>
      <c r="G20" s="3">
        <v>1.0029999999999999</v>
      </c>
      <c r="H20" s="3">
        <v>1.0449999999999999</v>
      </c>
      <c r="I20" s="3">
        <v>1</v>
      </c>
      <c r="J20" s="3">
        <v>0.98399999999999999</v>
      </c>
      <c r="K20" s="3">
        <v>0.97099999999999997</v>
      </c>
      <c r="L20" s="3">
        <v>0.96799999999999997</v>
      </c>
      <c r="M20" s="3">
        <v>1.004</v>
      </c>
      <c r="N20" s="3">
        <v>1.0449999999999999</v>
      </c>
      <c r="O20" s="3">
        <v>1.0209999999999999</v>
      </c>
      <c r="P20" s="3">
        <v>0.98399999999999999</v>
      </c>
      <c r="Q20" s="3">
        <v>0.98</v>
      </c>
      <c r="R20" s="3">
        <v>0.98099999999999998</v>
      </c>
      <c r="S20" s="3">
        <v>0.98799999999999999</v>
      </c>
      <c r="T20" s="3">
        <v>0.98399999999999999</v>
      </c>
      <c r="U20" s="3">
        <v>0.96799999999999997</v>
      </c>
      <c r="V20" s="44"/>
      <c r="X20" s="33">
        <f t="shared" si="0"/>
        <v>49</v>
      </c>
      <c r="Y20" s="4">
        <f t="shared" si="1"/>
        <v>0.99760000000000004</v>
      </c>
      <c r="Z20" s="3">
        <f t="shared" si="2"/>
        <v>33</v>
      </c>
      <c r="AH20" s="43">
        <v>42</v>
      </c>
      <c r="AI20" s="3">
        <v>0.97699999999999998</v>
      </c>
      <c r="AJ20" s="3">
        <v>0.96799999999999997</v>
      </c>
      <c r="AK20" s="3">
        <v>0.98299999999999998</v>
      </c>
      <c r="AL20" s="3">
        <v>1.004</v>
      </c>
      <c r="AM20" s="3">
        <v>0.98399999999999999</v>
      </c>
      <c r="AN20" s="3">
        <v>1.002</v>
      </c>
      <c r="AO20" s="3">
        <v>1.004</v>
      </c>
      <c r="AP20" s="3">
        <v>0.98799999999999999</v>
      </c>
      <c r="AQ20" s="3">
        <v>1.05</v>
      </c>
      <c r="AR20" s="3">
        <v>1</v>
      </c>
      <c r="AS20" s="3">
        <v>1.008</v>
      </c>
      <c r="AT20" s="3">
        <v>0.96599999999999997</v>
      </c>
      <c r="AU20" s="3">
        <v>0.98399999999999999</v>
      </c>
      <c r="AV20" s="3">
        <v>1.018</v>
      </c>
      <c r="AW20" s="3">
        <v>1.012</v>
      </c>
      <c r="AX20" s="3">
        <v>1.018</v>
      </c>
      <c r="AY20" s="3">
        <v>1.024</v>
      </c>
      <c r="AZ20" s="3">
        <v>1.0229999999999999</v>
      </c>
      <c r="BA20" s="3">
        <v>1.0329999999999999</v>
      </c>
      <c r="BB20" s="3">
        <v>1.0109999999999999</v>
      </c>
      <c r="BC20" s="33">
        <v>15</v>
      </c>
      <c r="BD20" s="4">
        <v>1.00285</v>
      </c>
      <c r="BE20" s="3">
        <v>15</v>
      </c>
      <c r="BF20" s="4"/>
    </row>
    <row r="21" spans="1:58" x14ac:dyDescent="0.2">
      <c r="A21" s="43">
        <v>17</v>
      </c>
      <c r="B21" s="3">
        <v>0.996</v>
      </c>
      <c r="C21" s="3">
        <v>1.0249999999999999</v>
      </c>
      <c r="D21" s="3">
        <v>1.0029999999999999</v>
      </c>
      <c r="E21" s="3">
        <v>0.99199999999999999</v>
      </c>
      <c r="F21" s="3">
        <v>0.95399999999999996</v>
      </c>
      <c r="G21" s="3">
        <v>1.02</v>
      </c>
      <c r="H21" s="3">
        <v>1.01</v>
      </c>
      <c r="I21" s="3">
        <v>0.98299999999999998</v>
      </c>
      <c r="J21" s="3">
        <v>0.97</v>
      </c>
      <c r="K21" s="3">
        <v>0.99399999999999999</v>
      </c>
      <c r="L21" s="3">
        <v>1.012</v>
      </c>
      <c r="M21" s="3">
        <v>1.0469999999999999</v>
      </c>
      <c r="N21" s="3">
        <v>1.0369999999999999</v>
      </c>
      <c r="O21" s="3">
        <v>1.006</v>
      </c>
      <c r="P21" s="3">
        <v>1.0049999999999999</v>
      </c>
      <c r="Q21" s="3">
        <v>1.0029999999999999</v>
      </c>
      <c r="R21" s="3">
        <v>0.95599999999999996</v>
      </c>
      <c r="S21" s="3">
        <v>0.95099999999999996</v>
      </c>
      <c r="T21" s="3">
        <v>0.996</v>
      </c>
      <c r="U21" s="3">
        <v>1.032</v>
      </c>
      <c r="V21" s="44"/>
      <c r="X21" s="33">
        <f t="shared" si="0"/>
        <v>3</v>
      </c>
      <c r="Y21" s="4">
        <f t="shared" si="1"/>
        <v>0.99959999999999982</v>
      </c>
      <c r="Z21" s="3">
        <f t="shared" si="2"/>
        <v>26</v>
      </c>
      <c r="AH21" s="43">
        <v>9</v>
      </c>
      <c r="AI21" s="3">
        <v>0.997</v>
      </c>
      <c r="AJ21" s="3">
        <v>0.995</v>
      </c>
      <c r="AK21" s="3">
        <v>1.0229999999999999</v>
      </c>
      <c r="AL21" s="3">
        <v>1.0229999999999999</v>
      </c>
      <c r="AM21" s="3">
        <v>0.95</v>
      </c>
      <c r="AN21" s="3">
        <v>0.998</v>
      </c>
      <c r="AO21" s="3">
        <v>0.995</v>
      </c>
      <c r="AP21" s="3">
        <v>0.996</v>
      </c>
      <c r="AQ21" s="3">
        <v>1.054</v>
      </c>
      <c r="AR21" s="3">
        <v>1.0329999999999999</v>
      </c>
      <c r="AS21" s="3">
        <v>1.0329999999999999</v>
      </c>
      <c r="AT21" s="3">
        <v>0.95799999999999996</v>
      </c>
      <c r="AU21" s="3">
        <v>1.0149999999999999</v>
      </c>
      <c r="AV21" s="3">
        <v>0.97199999999999998</v>
      </c>
      <c r="AW21" s="3">
        <v>1.056</v>
      </c>
      <c r="AX21" s="3">
        <v>0.97199999999999998</v>
      </c>
      <c r="AY21" s="3">
        <v>0.98599999999999999</v>
      </c>
      <c r="AZ21" s="3">
        <v>1.014</v>
      </c>
      <c r="BA21" s="3">
        <v>0.99099999999999999</v>
      </c>
      <c r="BB21" s="3">
        <v>0.98199999999999998</v>
      </c>
      <c r="BC21" s="33">
        <v>41</v>
      </c>
      <c r="BD21" s="4">
        <v>1.0021499999999999</v>
      </c>
      <c r="BE21" s="3">
        <v>17</v>
      </c>
      <c r="BF21" s="4"/>
    </row>
    <row r="22" spans="1:58" x14ac:dyDescent="0.2">
      <c r="A22" s="43">
        <v>18</v>
      </c>
      <c r="B22" s="3">
        <v>1.0009999999999999</v>
      </c>
      <c r="C22" s="3">
        <v>0.97599999999999998</v>
      </c>
      <c r="D22" s="3">
        <v>0.996</v>
      </c>
      <c r="E22" s="3">
        <v>1.01</v>
      </c>
      <c r="F22" s="3">
        <v>1.048</v>
      </c>
      <c r="G22" s="3">
        <v>0.97699999999999998</v>
      </c>
      <c r="H22" s="3">
        <v>0.98799999999999999</v>
      </c>
      <c r="I22" s="3">
        <v>1.018</v>
      </c>
      <c r="J22" s="3">
        <v>1.0309999999999999</v>
      </c>
      <c r="K22" s="3">
        <v>1.0049999999999999</v>
      </c>
      <c r="L22" s="3">
        <v>0.98899999999999999</v>
      </c>
      <c r="M22" s="3">
        <v>0.96699999999999997</v>
      </c>
      <c r="N22" s="3">
        <v>0.96399999999999997</v>
      </c>
      <c r="O22" s="3">
        <v>0.99</v>
      </c>
      <c r="P22" s="3">
        <v>0.99199999999999999</v>
      </c>
      <c r="Q22" s="3">
        <v>0.996</v>
      </c>
      <c r="R22" s="3">
        <v>1.044</v>
      </c>
      <c r="S22" s="3">
        <v>1.0489999999999999</v>
      </c>
      <c r="T22" s="3">
        <v>1.0029999999999999</v>
      </c>
      <c r="U22" s="3">
        <v>0.97199999999999998</v>
      </c>
      <c r="V22" s="44"/>
      <c r="X22" s="33">
        <f t="shared" si="0"/>
        <v>48</v>
      </c>
      <c r="Y22" s="4">
        <f t="shared" si="1"/>
        <v>1.0008000000000001</v>
      </c>
      <c r="Z22" s="3">
        <f t="shared" si="2"/>
        <v>24</v>
      </c>
      <c r="AH22" s="43">
        <v>46</v>
      </c>
      <c r="AI22" s="3">
        <v>1.0009999999999999</v>
      </c>
      <c r="AJ22" s="3">
        <v>1.028</v>
      </c>
      <c r="AK22" s="3">
        <v>0.97599999999999998</v>
      </c>
      <c r="AL22" s="3">
        <v>0.996</v>
      </c>
      <c r="AM22" s="3">
        <v>0.97199999999999998</v>
      </c>
      <c r="AN22" s="3">
        <v>1.0329999999999999</v>
      </c>
      <c r="AO22" s="3">
        <v>0.997</v>
      </c>
      <c r="AP22" s="3">
        <v>1</v>
      </c>
      <c r="AQ22" s="3">
        <v>1.0369999999999999</v>
      </c>
      <c r="AR22" s="3">
        <v>0.98</v>
      </c>
      <c r="AS22" s="3">
        <v>0.96799999999999997</v>
      </c>
      <c r="AT22" s="3">
        <v>0.96599999999999997</v>
      </c>
      <c r="AU22" s="3">
        <v>1.0309999999999999</v>
      </c>
      <c r="AV22" s="3">
        <v>0.995</v>
      </c>
      <c r="AW22" s="3">
        <v>0.97099999999999997</v>
      </c>
      <c r="AX22" s="3">
        <v>0.98099999999999998</v>
      </c>
      <c r="AY22" s="3">
        <v>1.026</v>
      </c>
      <c r="AZ22" s="3">
        <v>1.0589999999999999</v>
      </c>
      <c r="BA22" s="3">
        <v>1.024</v>
      </c>
      <c r="BB22" s="3">
        <v>1.0009999999999999</v>
      </c>
      <c r="BC22" s="33">
        <v>25</v>
      </c>
      <c r="BD22" s="4">
        <v>1.0021</v>
      </c>
      <c r="BE22" s="3">
        <v>18</v>
      </c>
      <c r="BF22" s="4"/>
    </row>
    <row r="23" spans="1:58" x14ac:dyDescent="0.2">
      <c r="A23" s="43">
        <v>19</v>
      </c>
      <c r="B23" s="3">
        <v>0.97499999999999998</v>
      </c>
      <c r="C23" s="3">
        <v>0.99099999999999999</v>
      </c>
      <c r="D23" s="3">
        <v>0.98299999999999998</v>
      </c>
      <c r="E23" s="3">
        <v>1.0169999999999999</v>
      </c>
      <c r="F23" s="3">
        <v>1.0569999999999999</v>
      </c>
      <c r="G23" s="3">
        <v>1.016</v>
      </c>
      <c r="H23" s="3">
        <v>0.99199999999999999</v>
      </c>
      <c r="I23" s="3">
        <v>1.0169999999999999</v>
      </c>
      <c r="J23" s="3">
        <v>0.97699999999999998</v>
      </c>
      <c r="K23" s="3">
        <v>0.995</v>
      </c>
      <c r="L23" s="3">
        <v>0.97899999999999998</v>
      </c>
      <c r="M23" s="3">
        <v>0.98399999999999999</v>
      </c>
      <c r="N23" s="3">
        <v>1.0289999999999999</v>
      </c>
      <c r="O23" s="3">
        <v>1.0129999999999999</v>
      </c>
      <c r="P23" s="3">
        <v>0.98499999999999999</v>
      </c>
      <c r="Q23" s="3">
        <v>0.98699999999999999</v>
      </c>
      <c r="R23" s="3">
        <v>0.96699999999999997</v>
      </c>
      <c r="S23" s="3">
        <v>1.0109999999999999</v>
      </c>
      <c r="T23" s="3">
        <v>1.0249999999999999</v>
      </c>
      <c r="U23" s="3">
        <v>0.98099999999999998</v>
      </c>
      <c r="V23" s="44"/>
      <c r="X23" s="33">
        <f t="shared" si="0"/>
        <v>42</v>
      </c>
      <c r="Y23" s="4">
        <f t="shared" si="1"/>
        <v>0.99904999999999988</v>
      </c>
      <c r="Z23" s="3">
        <f t="shared" si="2"/>
        <v>29</v>
      </c>
      <c r="AH23" s="43">
        <v>15</v>
      </c>
      <c r="AI23" s="3">
        <v>0.98699999999999999</v>
      </c>
      <c r="AJ23" s="3">
        <v>1.0009999999999999</v>
      </c>
      <c r="AK23" s="3">
        <v>1.0129999999999999</v>
      </c>
      <c r="AL23" s="3">
        <v>1.004</v>
      </c>
      <c r="AM23" s="3">
        <v>0.96499999999999997</v>
      </c>
      <c r="AN23" s="3">
        <v>0.99299999999999999</v>
      </c>
      <c r="AO23" s="3">
        <v>0.95899999999999996</v>
      </c>
      <c r="AP23" s="3">
        <v>0.998</v>
      </c>
      <c r="AQ23" s="3">
        <v>1.0169999999999999</v>
      </c>
      <c r="AR23" s="3">
        <v>1.0309999999999999</v>
      </c>
      <c r="AS23" s="3">
        <v>1.0309999999999999</v>
      </c>
      <c r="AT23" s="3">
        <v>0.99399999999999999</v>
      </c>
      <c r="AU23" s="3">
        <v>0.95499999999999996</v>
      </c>
      <c r="AV23" s="3">
        <v>0.98099999999999998</v>
      </c>
      <c r="AW23" s="3">
        <v>1.0149999999999999</v>
      </c>
      <c r="AX23" s="3">
        <v>1.0189999999999999</v>
      </c>
      <c r="AY23" s="3">
        <v>1.02</v>
      </c>
      <c r="AZ23" s="3">
        <v>1.008</v>
      </c>
      <c r="BA23" s="3">
        <v>1.0129999999999999</v>
      </c>
      <c r="BB23" s="3">
        <v>1.036</v>
      </c>
      <c r="BC23" s="33">
        <v>2</v>
      </c>
      <c r="BD23" s="4">
        <v>1.002</v>
      </c>
      <c r="BE23" s="3">
        <v>19</v>
      </c>
      <c r="BF23" s="4"/>
    </row>
    <row r="24" spans="1:58" x14ac:dyDescent="0.2">
      <c r="A24" s="43">
        <v>20</v>
      </c>
      <c r="B24" s="3">
        <v>1.024</v>
      </c>
      <c r="C24" s="3">
        <v>1.01</v>
      </c>
      <c r="D24" s="3">
        <v>1.0169999999999999</v>
      </c>
      <c r="E24" s="3">
        <v>0.98199999999999998</v>
      </c>
      <c r="F24" s="3">
        <v>0.94299999999999995</v>
      </c>
      <c r="G24" s="3">
        <v>0.98599999999999999</v>
      </c>
      <c r="H24" s="3">
        <v>1.0069999999999999</v>
      </c>
      <c r="I24" s="3">
        <v>0.98299999999999998</v>
      </c>
      <c r="J24" s="3">
        <v>1.022</v>
      </c>
      <c r="K24" s="3">
        <v>1.0029999999999999</v>
      </c>
      <c r="L24" s="3">
        <v>1.0189999999999999</v>
      </c>
      <c r="M24" s="3">
        <v>1.014</v>
      </c>
      <c r="N24" s="3">
        <v>0.96899999999999997</v>
      </c>
      <c r="O24" s="3">
        <v>0.98799999999999999</v>
      </c>
      <c r="P24" s="3">
        <v>1.0129999999999999</v>
      </c>
      <c r="Q24" s="3">
        <v>1.012</v>
      </c>
      <c r="R24" s="3">
        <v>1.036</v>
      </c>
      <c r="S24" s="3">
        <v>0.98699999999999999</v>
      </c>
      <c r="T24" s="3">
        <v>0.97199999999999998</v>
      </c>
      <c r="U24" s="3">
        <v>1.0269999999999999</v>
      </c>
      <c r="V24" s="44"/>
      <c r="X24" s="33">
        <f t="shared" si="0"/>
        <v>4</v>
      </c>
      <c r="Y24" s="4">
        <f t="shared" si="1"/>
        <v>1.0006999999999999</v>
      </c>
      <c r="Z24" s="3">
        <f t="shared" si="2"/>
        <v>25</v>
      </c>
      <c r="AH24" s="43">
        <v>5</v>
      </c>
      <c r="AI24" s="3">
        <v>1.03</v>
      </c>
      <c r="AJ24" s="3">
        <v>0.99399999999999999</v>
      </c>
      <c r="AK24" s="3">
        <v>1.0069999999999999</v>
      </c>
      <c r="AL24" s="3">
        <v>1.036</v>
      </c>
      <c r="AM24" s="3">
        <v>1.0129999999999999</v>
      </c>
      <c r="AN24" s="3">
        <v>0.98099999999999998</v>
      </c>
      <c r="AO24" s="3">
        <v>0.997</v>
      </c>
      <c r="AP24" s="3">
        <v>0.99</v>
      </c>
      <c r="AQ24" s="3">
        <v>1.0169999999999999</v>
      </c>
      <c r="AR24" s="3">
        <v>1.042</v>
      </c>
      <c r="AS24" s="3">
        <v>1.0029999999999999</v>
      </c>
      <c r="AT24" s="3">
        <v>0.98</v>
      </c>
      <c r="AU24" s="3">
        <v>0.99</v>
      </c>
      <c r="AV24" s="3">
        <v>0.97299999999999998</v>
      </c>
      <c r="AW24" s="3">
        <v>0.96699999999999997</v>
      </c>
      <c r="AX24" s="3">
        <v>0.97699999999999998</v>
      </c>
      <c r="AY24" s="3">
        <v>1.022</v>
      </c>
      <c r="AZ24" s="3">
        <v>1.022</v>
      </c>
      <c r="BA24" s="3">
        <v>1.012</v>
      </c>
      <c r="BB24" s="3">
        <v>0.98399999999999999</v>
      </c>
      <c r="BC24" s="33">
        <v>39</v>
      </c>
      <c r="BD24" s="4">
        <v>1.0018499999999999</v>
      </c>
      <c r="BE24" s="3">
        <v>20</v>
      </c>
      <c r="BF24" s="4"/>
    </row>
    <row r="25" spans="1:58" x14ac:dyDescent="0.2">
      <c r="A25" s="43">
        <v>21</v>
      </c>
      <c r="B25" s="3">
        <v>1.0129999999999999</v>
      </c>
      <c r="C25" s="3">
        <v>0.99299999999999999</v>
      </c>
      <c r="D25" s="3">
        <v>0.98699999999999999</v>
      </c>
      <c r="E25" s="3">
        <v>1.008</v>
      </c>
      <c r="F25" s="3">
        <v>0.99199999999999999</v>
      </c>
      <c r="G25" s="3">
        <v>1.022</v>
      </c>
      <c r="H25" s="3">
        <v>1.077</v>
      </c>
      <c r="I25" s="3">
        <v>0.99399999999999999</v>
      </c>
      <c r="J25" s="3">
        <v>1.018</v>
      </c>
      <c r="K25" s="3">
        <v>1.0049999999999999</v>
      </c>
      <c r="L25" s="3">
        <v>0.97599999999999998</v>
      </c>
      <c r="M25" s="3">
        <v>0.99199999999999999</v>
      </c>
      <c r="N25" s="3">
        <v>0.95799999999999996</v>
      </c>
      <c r="O25" s="3">
        <v>0.97399999999999998</v>
      </c>
      <c r="P25" s="3">
        <v>0.97</v>
      </c>
      <c r="Q25" s="3">
        <v>0.96799999999999997</v>
      </c>
      <c r="R25" s="3">
        <v>1.0149999999999999</v>
      </c>
      <c r="S25" s="3">
        <v>0.95299999999999996</v>
      </c>
      <c r="T25" s="3">
        <v>0.999</v>
      </c>
      <c r="U25" s="3">
        <v>1.0149999999999999</v>
      </c>
      <c r="V25" s="44"/>
      <c r="X25" s="33">
        <f t="shared" si="0"/>
        <v>12</v>
      </c>
      <c r="Y25" s="4">
        <f t="shared" si="1"/>
        <v>0.99645000000000006</v>
      </c>
      <c r="Z25" s="3">
        <f t="shared" si="2"/>
        <v>40</v>
      </c>
      <c r="AH25" s="43">
        <v>38</v>
      </c>
      <c r="AI25" s="3">
        <v>0.94599999999999995</v>
      </c>
      <c r="AJ25" s="3">
        <v>0.99</v>
      </c>
      <c r="AK25" s="3">
        <v>0.98899999999999999</v>
      </c>
      <c r="AL25" s="3">
        <v>0.98599999999999999</v>
      </c>
      <c r="AM25" s="3">
        <v>0.97099999999999997</v>
      </c>
      <c r="AN25" s="3">
        <v>1.0309999999999999</v>
      </c>
      <c r="AO25" s="3">
        <v>1.01</v>
      </c>
      <c r="AP25" s="3">
        <v>1.026</v>
      </c>
      <c r="AQ25" s="3">
        <v>1.0589999999999999</v>
      </c>
      <c r="AR25" s="3">
        <v>1.022</v>
      </c>
      <c r="AS25" s="3">
        <v>0.98699999999999999</v>
      </c>
      <c r="AT25" s="3">
        <v>1.018</v>
      </c>
      <c r="AU25" s="3">
        <v>0.97799999999999998</v>
      </c>
      <c r="AV25" s="3">
        <v>1.0049999999999999</v>
      </c>
      <c r="AW25" s="3">
        <v>1.0129999999999999</v>
      </c>
      <c r="AX25" s="3">
        <v>1.0009999999999999</v>
      </c>
      <c r="AY25" s="3">
        <v>0.98299999999999998</v>
      </c>
      <c r="AZ25" s="3">
        <v>1.0029999999999999</v>
      </c>
      <c r="BA25" s="3">
        <v>1.0009999999999999</v>
      </c>
      <c r="BB25" s="3">
        <v>1.008</v>
      </c>
      <c r="BC25" s="33">
        <v>18</v>
      </c>
      <c r="BD25" s="4">
        <v>1.00135</v>
      </c>
      <c r="BE25" s="3">
        <v>21</v>
      </c>
      <c r="BF25" s="4"/>
    </row>
    <row r="26" spans="1:58" x14ac:dyDescent="0.2">
      <c r="A26" s="43">
        <v>22</v>
      </c>
      <c r="B26" s="3">
        <v>0.99</v>
      </c>
      <c r="C26" s="3">
        <v>1.0149999999999999</v>
      </c>
      <c r="D26" s="3">
        <v>1.0089999999999999</v>
      </c>
      <c r="E26" s="3">
        <v>0.99399999999999999</v>
      </c>
      <c r="F26" s="3">
        <v>1.008</v>
      </c>
      <c r="G26" s="3">
        <v>0.97899999999999998</v>
      </c>
      <c r="H26" s="3">
        <v>0.92700000000000005</v>
      </c>
      <c r="I26" s="3">
        <v>1.002</v>
      </c>
      <c r="J26" s="3">
        <v>0.97699999999999998</v>
      </c>
      <c r="K26" s="3">
        <v>0.99299999999999999</v>
      </c>
      <c r="L26" s="3">
        <v>1.022</v>
      </c>
      <c r="M26" s="3">
        <v>1.0069999999999999</v>
      </c>
      <c r="N26" s="3">
        <v>1.046</v>
      </c>
      <c r="O26" s="3">
        <v>1.028</v>
      </c>
      <c r="P26" s="3">
        <v>1.0309999999999999</v>
      </c>
      <c r="Q26" s="3">
        <v>1.0349999999999999</v>
      </c>
      <c r="R26" s="3">
        <v>0.98299999999999998</v>
      </c>
      <c r="S26" s="3">
        <v>1.05</v>
      </c>
      <c r="T26" s="3">
        <v>1.0009999999999999</v>
      </c>
      <c r="U26" s="3">
        <v>0.98099999999999998</v>
      </c>
      <c r="V26" s="44"/>
      <c r="X26" s="33">
        <f t="shared" si="0"/>
        <v>42</v>
      </c>
      <c r="Y26" s="4">
        <f t="shared" si="1"/>
        <v>1.0039000000000002</v>
      </c>
      <c r="Z26" s="3">
        <f t="shared" si="2"/>
        <v>10</v>
      </c>
      <c r="AH26" s="43">
        <v>4</v>
      </c>
      <c r="AI26" s="3">
        <v>1.0129999999999999</v>
      </c>
      <c r="AJ26" s="3">
        <v>0.98799999999999999</v>
      </c>
      <c r="AK26" s="3">
        <v>1.0129999999999999</v>
      </c>
      <c r="AL26" s="3">
        <v>0.97399999999999998</v>
      </c>
      <c r="AM26" s="3">
        <v>1.004</v>
      </c>
      <c r="AN26" s="3">
        <v>1.04</v>
      </c>
      <c r="AO26" s="3">
        <v>0.98899999999999999</v>
      </c>
      <c r="AP26" s="3">
        <v>1.01</v>
      </c>
      <c r="AQ26" s="3">
        <v>1.0149999999999999</v>
      </c>
      <c r="AR26" s="3">
        <v>1.008</v>
      </c>
      <c r="AS26" s="3">
        <v>0.99299999999999999</v>
      </c>
      <c r="AT26" s="3">
        <v>1.01</v>
      </c>
      <c r="AU26" s="3">
        <v>0.94799999999999995</v>
      </c>
      <c r="AV26" s="3">
        <v>1.0129999999999999</v>
      </c>
      <c r="AW26" s="3">
        <v>0.98699999999999999</v>
      </c>
      <c r="AX26" s="3">
        <v>0.98499999999999999</v>
      </c>
      <c r="AY26" s="3">
        <v>0.997</v>
      </c>
      <c r="AZ26" s="3">
        <v>0.999</v>
      </c>
      <c r="BA26" s="3">
        <v>1.0189999999999999</v>
      </c>
      <c r="BB26" s="3">
        <v>1.0209999999999999</v>
      </c>
      <c r="BC26" s="33">
        <v>6</v>
      </c>
      <c r="BD26" s="4">
        <v>1.0012999999999999</v>
      </c>
      <c r="BE26" s="3">
        <v>22</v>
      </c>
      <c r="BF26" s="4"/>
    </row>
    <row r="27" spans="1:58" x14ac:dyDescent="0.2">
      <c r="A27" s="43">
        <v>23</v>
      </c>
      <c r="B27" s="3">
        <v>1.024</v>
      </c>
      <c r="C27" s="3">
        <v>0.95699999999999996</v>
      </c>
      <c r="D27" s="3">
        <v>0.98699999999999999</v>
      </c>
      <c r="E27" s="3">
        <v>0.97399999999999998</v>
      </c>
      <c r="F27" s="3">
        <v>1.002</v>
      </c>
      <c r="G27" s="3">
        <v>0.97799999999999998</v>
      </c>
      <c r="H27" s="3">
        <v>0.95499999999999996</v>
      </c>
      <c r="I27" s="3">
        <v>1.024</v>
      </c>
      <c r="J27" s="3">
        <v>0.97699999999999998</v>
      </c>
      <c r="K27" s="3">
        <v>0.97299999999999998</v>
      </c>
      <c r="L27" s="3">
        <v>0.98</v>
      </c>
      <c r="M27" s="3">
        <v>1.0069999999999999</v>
      </c>
      <c r="N27" s="3">
        <v>0.97399999999999998</v>
      </c>
      <c r="O27" s="3">
        <v>1</v>
      </c>
      <c r="P27" s="3">
        <v>0.99399999999999999</v>
      </c>
      <c r="Q27" s="3">
        <v>1.03</v>
      </c>
      <c r="R27" s="3">
        <v>0.97699999999999998</v>
      </c>
      <c r="S27" s="3">
        <v>1.0109999999999999</v>
      </c>
      <c r="T27" s="3">
        <v>0.98299999999999998</v>
      </c>
      <c r="U27" s="3">
        <v>1.014</v>
      </c>
      <c r="V27" s="44"/>
      <c r="X27" s="33">
        <f t="shared" si="0"/>
        <v>14</v>
      </c>
      <c r="Y27" s="4">
        <f t="shared" si="1"/>
        <v>0.99104999999999988</v>
      </c>
      <c r="Z27" s="3">
        <f t="shared" si="2"/>
        <v>48</v>
      </c>
      <c r="AH27" s="43">
        <v>8</v>
      </c>
      <c r="AI27" s="3">
        <v>1.0309999999999999</v>
      </c>
      <c r="AJ27" s="3">
        <v>1.004</v>
      </c>
      <c r="AK27" s="3">
        <v>1.018</v>
      </c>
      <c r="AL27" s="3">
        <v>0.98199999999999998</v>
      </c>
      <c r="AM27" s="3">
        <v>1.014</v>
      </c>
      <c r="AN27" s="3">
        <v>0.999</v>
      </c>
      <c r="AO27" s="3">
        <v>0.95299999999999996</v>
      </c>
      <c r="AP27" s="3">
        <v>1.018</v>
      </c>
      <c r="AQ27" s="3">
        <v>0.96599999999999997</v>
      </c>
      <c r="AR27" s="3">
        <v>1.0009999999999999</v>
      </c>
      <c r="AS27" s="3">
        <v>0.999</v>
      </c>
      <c r="AT27" s="3">
        <v>0.95499999999999996</v>
      </c>
      <c r="AU27" s="3">
        <v>0.96299999999999997</v>
      </c>
      <c r="AV27" s="3">
        <v>1.0149999999999999</v>
      </c>
      <c r="AW27" s="3">
        <v>1.0469999999999999</v>
      </c>
      <c r="AX27" s="3">
        <v>0.998</v>
      </c>
      <c r="AY27" s="3">
        <v>0.98899999999999999</v>
      </c>
      <c r="AZ27" s="3">
        <v>1.0189999999999999</v>
      </c>
      <c r="BA27" s="3">
        <v>1.036</v>
      </c>
      <c r="BB27" s="3">
        <v>1.0109999999999999</v>
      </c>
      <c r="BC27" s="33">
        <v>15</v>
      </c>
      <c r="BD27" s="4">
        <v>1.0008999999999999</v>
      </c>
      <c r="BE27" s="3">
        <v>23</v>
      </c>
      <c r="BF27" s="4"/>
    </row>
    <row r="28" spans="1:58" x14ac:dyDescent="0.2">
      <c r="A28" s="43">
        <v>24</v>
      </c>
      <c r="B28" s="3">
        <v>0.97599999999999998</v>
      </c>
      <c r="C28" s="3">
        <v>1.042</v>
      </c>
      <c r="D28" s="3">
        <v>1.014</v>
      </c>
      <c r="E28" s="3">
        <v>1.0289999999999999</v>
      </c>
      <c r="F28" s="3">
        <v>0.99399999999999999</v>
      </c>
      <c r="G28" s="3">
        <v>1.02</v>
      </c>
      <c r="H28" s="3">
        <v>1.042</v>
      </c>
      <c r="I28" s="3">
        <v>0.97499999999999998</v>
      </c>
      <c r="J28" s="3">
        <v>1.0189999999999999</v>
      </c>
      <c r="K28" s="3">
        <v>1.0289999999999999</v>
      </c>
      <c r="L28" s="3">
        <v>1.0169999999999999</v>
      </c>
      <c r="M28" s="3">
        <v>0.99199999999999999</v>
      </c>
      <c r="N28" s="3">
        <v>1.028</v>
      </c>
      <c r="O28" s="3">
        <v>0.998</v>
      </c>
      <c r="P28" s="3">
        <v>1.0069999999999999</v>
      </c>
      <c r="Q28" s="3">
        <v>0.97399999999999998</v>
      </c>
      <c r="R28" s="3">
        <v>1.026</v>
      </c>
      <c r="S28" s="3">
        <v>0.98699999999999999</v>
      </c>
      <c r="T28" s="3">
        <v>1.018</v>
      </c>
      <c r="U28" s="3">
        <v>0.98099999999999998</v>
      </c>
      <c r="V28" s="44"/>
      <c r="X28" s="33">
        <f t="shared" si="0"/>
        <v>42</v>
      </c>
      <c r="Y28" s="4">
        <f t="shared" si="1"/>
        <v>1.0083999999999997</v>
      </c>
      <c r="Z28" s="3">
        <f t="shared" si="2"/>
        <v>5</v>
      </c>
      <c r="AH28" s="43">
        <v>18</v>
      </c>
      <c r="AI28" s="3">
        <v>1.0009999999999999</v>
      </c>
      <c r="AJ28" s="3">
        <v>0.97599999999999998</v>
      </c>
      <c r="AK28" s="3">
        <v>0.996</v>
      </c>
      <c r="AL28" s="3">
        <v>1.01</v>
      </c>
      <c r="AM28" s="3">
        <v>1.048</v>
      </c>
      <c r="AN28" s="3">
        <v>0.97699999999999998</v>
      </c>
      <c r="AO28" s="3">
        <v>0.98799999999999999</v>
      </c>
      <c r="AP28" s="3">
        <v>1.018</v>
      </c>
      <c r="AQ28" s="3">
        <v>1.0309999999999999</v>
      </c>
      <c r="AR28" s="3">
        <v>1.0049999999999999</v>
      </c>
      <c r="AS28" s="3">
        <v>0.98899999999999999</v>
      </c>
      <c r="AT28" s="3">
        <v>0.96699999999999997</v>
      </c>
      <c r="AU28" s="3">
        <v>0.96399999999999997</v>
      </c>
      <c r="AV28" s="3">
        <v>0.99</v>
      </c>
      <c r="AW28" s="3">
        <v>0.99199999999999999</v>
      </c>
      <c r="AX28" s="3">
        <v>0.996</v>
      </c>
      <c r="AY28" s="3">
        <v>1.044</v>
      </c>
      <c r="AZ28" s="3">
        <v>1.0489999999999999</v>
      </c>
      <c r="BA28" s="3">
        <v>1.0029999999999999</v>
      </c>
      <c r="BB28" s="3">
        <v>0.97199999999999998</v>
      </c>
      <c r="BC28" s="33">
        <v>48</v>
      </c>
      <c r="BD28" s="4">
        <v>1.0008000000000001</v>
      </c>
      <c r="BE28" s="3">
        <v>24</v>
      </c>
      <c r="BF28" s="4"/>
    </row>
    <row r="29" spans="1:58" x14ac:dyDescent="0.2">
      <c r="A29" s="43">
        <v>25</v>
      </c>
      <c r="B29" s="3">
        <v>1.014</v>
      </c>
      <c r="C29" s="3">
        <v>0.99299999999999999</v>
      </c>
      <c r="D29" s="3">
        <v>0.98599999999999999</v>
      </c>
      <c r="E29" s="3">
        <v>1.008</v>
      </c>
      <c r="F29" s="3">
        <v>1.0109999999999999</v>
      </c>
      <c r="G29" s="3">
        <v>0.97499999999999998</v>
      </c>
      <c r="H29" s="3">
        <v>0.999</v>
      </c>
      <c r="I29" s="3">
        <v>0.98799999999999999</v>
      </c>
      <c r="J29" s="3">
        <v>1.0029999999999999</v>
      </c>
      <c r="K29" s="3">
        <v>0.96099999999999997</v>
      </c>
      <c r="L29" s="3">
        <v>1.0820000000000001</v>
      </c>
      <c r="M29" s="3">
        <v>1.016</v>
      </c>
      <c r="N29" s="3">
        <v>1.0129999999999999</v>
      </c>
      <c r="O29" s="3">
        <v>1.048</v>
      </c>
      <c r="P29" s="3">
        <v>1.0029999999999999</v>
      </c>
      <c r="Q29" s="3">
        <v>0.98299999999999998</v>
      </c>
      <c r="R29" s="3">
        <v>1.014</v>
      </c>
      <c r="S29" s="3">
        <v>1.0449999999999999</v>
      </c>
      <c r="T29" s="3">
        <v>1.042</v>
      </c>
      <c r="U29" s="3">
        <v>0.995</v>
      </c>
      <c r="V29" s="44"/>
      <c r="X29" s="33">
        <f t="shared" si="0"/>
        <v>30</v>
      </c>
      <c r="Y29" s="4">
        <f t="shared" si="1"/>
        <v>1.0089500000000002</v>
      </c>
      <c r="Z29" s="3">
        <f t="shared" si="2"/>
        <v>4</v>
      </c>
      <c r="AH29" s="43">
        <v>20</v>
      </c>
      <c r="AI29" s="3">
        <v>1.024</v>
      </c>
      <c r="AJ29" s="3">
        <v>1.01</v>
      </c>
      <c r="AK29" s="3">
        <v>1.0169999999999999</v>
      </c>
      <c r="AL29" s="3">
        <v>0.98199999999999998</v>
      </c>
      <c r="AM29" s="3">
        <v>0.94299999999999995</v>
      </c>
      <c r="AN29" s="3">
        <v>0.98599999999999999</v>
      </c>
      <c r="AO29" s="3">
        <v>1.0069999999999999</v>
      </c>
      <c r="AP29" s="3">
        <v>0.98299999999999998</v>
      </c>
      <c r="AQ29" s="3">
        <v>1.022</v>
      </c>
      <c r="AR29" s="3">
        <v>1.0029999999999999</v>
      </c>
      <c r="AS29" s="3">
        <v>1.0189999999999999</v>
      </c>
      <c r="AT29" s="3">
        <v>1.014</v>
      </c>
      <c r="AU29" s="3">
        <v>0.96899999999999997</v>
      </c>
      <c r="AV29" s="3">
        <v>0.98799999999999999</v>
      </c>
      <c r="AW29" s="3">
        <v>1.0129999999999999</v>
      </c>
      <c r="AX29" s="3">
        <v>1.012</v>
      </c>
      <c r="AY29" s="3">
        <v>1.036</v>
      </c>
      <c r="AZ29" s="3">
        <v>0.98699999999999999</v>
      </c>
      <c r="BA29" s="3">
        <v>0.97199999999999998</v>
      </c>
      <c r="BB29" s="3">
        <v>1.0269999999999999</v>
      </c>
      <c r="BC29" s="33">
        <v>4</v>
      </c>
      <c r="BD29" s="4">
        <v>1.0006999999999999</v>
      </c>
      <c r="BE29" s="3">
        <v>25</v>
      </c>
      <c r="BF29" s="4"/>
    </row>
    <row r="30" spans="1:58" x14ac:dyDescent="0.2">
      <c r="A30" s="43">
        <v>26</v>
      </c>
      <c r="B30" s="3">
        <v>0.98399999999999999</v>
      </c>
      <c r="C30" s="3">
        <v>1.004</v>
      </c>
      <c r="D30" s="3">
        <v>1.016</v>
      </c>
      <c r="E30" s="3">
        <v>0.99</v>
      </c>
      <c r="F30" s="3">
        <v>0.99299999999999999</v>
      </c>
      <c r="G30" s="3">
        <v>1.0289999999999999</v>
      </c>
      <c r="H30" s="3">
        <v>1</v>
      </c>
      <c r="I30" s="3">
        <v>1.014</v>
      </c>
      <c r="J30" s="3">
        <v>0.996</v>
      </c>
      <c r="K30" s="3">
        <v>1.04</v>
      </c>
      <c r="L30" s="3">
        <v>0.92900000000000005</v>
      </c>
      <c r="M30" s="3">
        <v>0.98099999999999998</v>
      </c>
      <c r="N30" s="3">
        <v>0.98199999999999998</v>
      </c>
      <c r="O30" s="3">
        <v>0.96199999999999997</v>
      </c>
      <c r="P30" s="3">
        <v>0.997</v>
      </c>
      <c r="Q30" s="3">
        <v>1.016</v>
      </c>
      <c r="R30" s="3">
        <v>0.98699999999999999</v>
      </c>
      <c r="S30" s="3">
        <v>0.95599999999999996</v>
      </c>
      <c r="T30" s="3">
        <v>0.95699999999999996</v>
      </c>
      <c r="U30" s="3">
        <v>1.006</v>
      </c>
      <c r="V30" s="44"/>
      <c r="X30" s="33">
        <f t="shared" si="0"/>
        <v>19</v>
      </c>
      <c r="Y30" s="4">
        <f t="shared" si="1"/>
        <v>0.99194999999999989</v>
      </c>
      <c r="Z30" s="3">
        <f t="shared" si="2"/>
        <v>46</v>
      </c>
      <c r="AH30" s="43">
        <v>17</v>
      </c>
      <c r="AI30" s="3">
        <v>0.996</v>
      </c>
      <c r="AJ30" s="3">
        <v>1.0249999999999999</v>
      </c>
      <c r="AK30" s="3">
        <v>1.0029999999999999</v>
      </c>
      <c r="AL30" s="3">
        <v>0.99199999999999999</v>
      </c>
      <c r="AM30" s="3">
        <v>0.95399999999999996</v>
      </c>
      <c r="AN30" s="3">
        <v>1.02</v>
      </c>
      <c r="AO30" s="3">
        <v>1.01</v>
      </c>
      <c r="AP30" s="3">
        <v>0.98299999999999998</v>
      </c>
      <c r="AQ30" s="3">
        <v>0.97</v>
      </c>
      <c r="AR30" s="3">
        <v>0.99399999999999999</v>
      </c>
      <c r="AS30" s="3">
        <v>1.012</v>
      </c>
      <c r="AT30" s="3">
        <v>1.0469999999999999</v>
      </c>
      <c r="AU30" s="3">
        <v>1.0369999999999999</v>
      </c>
      <c r="AV30" s="3">
        <v>1.006</v>
      </c>
      <c r="AW30" s="3">
        <v>1.0049999999999999</v>
      </c>
      <c r="AX30" s="3">
        <v>1.0029999999999999</v>
      </c>
      <c r="AY30" s="3">
        <v>0.95599999999999996</v>
      </c>
      <c r="AZ30" s="3">
        <v>0.95099999999999996</v>
      </c>
      <c r="BA30" s="3">
        <v>0.996</v>
      </c>
      <c r="BB30" s="3">
        <v>1.032</v>
      </c>
      <c r="BC30" s="33">
        <v>3</v>
      </c>
      <c r="BD30" s="4">
        <v>0.99959999999999982</v>
      </c>
      <c r="BE30" s="3">
        <v>26</v>
      </c>
      <c r="BF30" s="4"/>
    </row>
    <row r="31" spans="1:58" x14ac:dyDescent="0.2">
      <c r="A31" s="43">
        <v>27</v>
      </c>
      <c r="B31" s="3">
        <v>0.97199999999999998</v>
      </c>
      <c r="C31" s="3">
        <v>1.004</v>
      </c>
      <c r="D31" s="3">
        <v>1.0309999999999999</v>
      </c>
      <c r="E31" s="3">
        <v>0.95399999999999996</v>
      </c>
      <c r="F31" s="3">
        <v>0.97699999999999998</v>
      </c>
      <c r="G31" s="3">
        <v>1.0009999999999999</v>
      </c>
      <c r="H31" s="3">
        <v>0.98699999999999999</v>
      </c>
      <c r="I31" s="3">
        <v>1.006</v>
      </c>
      <c r="J31" s="3">
        <v>1.004</v>
      </c>
      <c r="K31" s="3">
        <v>0.97299999999999998</v>
      </c>
      <c r="L31" s="3">
        <v>1.002</v>
      </c>
      <c r="M31" s="3">
        <v>0.999</v>
      </c>
      <c r="N31" s="3">
        <v>0.95499999999999996</v>
      </c>
      <c r="O31" s="3">
        <v>1.006</v>
      </c>
      <c r="P31" s="3">
        <v>1.0289999999999999</v>
      </c>
      <c r="Q31" s="3">
        <v>0.97899999999999998</v>
      </c>
      <c r="R31" s="3">
        <v>1.0109999999999999</v>
      </c>
      <c r="S31" s="3">
        <v>1.0249999999999999</v>
      </c>
      <c r="T31" s="3">
        <v>1.0269999999999999</v>
      </c>
      <c r="U31" s="3">
        <v>0.998</v>
      </c>
      <c r="V31" s="44"/>
      <c r="X31" s="33">
        <f t="shared" si="0"/>
        <v>27</v>
      </c>
      <c r="Y31" s="4">
        <f t="shared" si="1"/>
        <v>0.99700000000000011</v>
      </c>
      <c r="Z31" s="3">
        <f t="shared" si="2"/>
        <v>36</v>
      </c>
      <c r="AH31" s="43">
        <v>7</v>
      </c>
      <c r="AI31" s="3">
        <v>0.97399999999999998</v>
      </c>
      <c r="AJ31" s="3">
        <v>0.998</v>
      </c>
      <c r="AK31" s="3">
        <v>0.98299999999999998</v>
      </c>
      <c r="AL31" s="3">
        <v>1.014</v>
      </c>
      <c r="AM31" s="3">
        <v>0.98199999999999998</v>
      </c>
      <c r="AN31" s="3">
        <v>0.999</v>
      </c>
      <c r="AO31" s="3">
        <v>1.0549999999999999</v>
      </c>
      <c r="AP31" s="3">
        <v>0.98499999999999999</v>
      </c>
      <c r="AQ31" s="3">
        <v>1.038</v>
      </c>
      <c r="AR31" s="3">
        <v>0.999</v>
      </c>
      <c r="AS31" s="3">
        <v>0.995</v>
      </c>
      <c r="AT31" s="3">
        <v>1.044</v>
      </c>
      <c r="AU31" s="3">
        <v>1.038</v>
      </c>
      <c r="AV31" s="3">
        <v>0.98299999999999998</v>
      </c>
      <c r="AW31" s="3">
        <v>0.95799999999999996</v>
      </c>
      <c r="AX31" s="3">
        <v>1.0029999999999999</v>
      </c>
      <c r="AY31" s="3">
        <v>1.01</v>
      </c>
      <c r="AZ31" s="3">
        <v>0.98099999999999998</v>
      </c>
      <c r="BA31" s="3">
        <v>0.96</v>
      </c>
      <c r="BB31" s="3">
        <v>0.98599999999999999</v>
      </c>
      <c r="BC31" s="33">
        <v>35</v>
      </c>
      <c r="BD31" s="4">
        <v>0.9992500000000003</v>
      </c>
      <c r="BE31" s="3">
        <v>27</v>
      </c>
      <c r="BF31" s="4"/>
    </row>
    <row r="32" spans="1:58" x14ac:dyDescent="0.2">
      <c r="A32" s="43">
        <v>28</v>
      </c>
      <c r="B32" s="3">
        <v>1.0289999999999999</v>
      </c>
      <c r="C32" s="3">
        <v>0.99299999999999999</v>
      </c>
      <c r="D32" s="3">
        <v>0.97099999999999997</v>
      </c>
      <c r="E32" s="3">
        <v>1.048</v>
      </c>
      <c r="F32" s="3">
        <v>1.0289999999999999</v>
      </c>
      <c r="G32" s="3">
        <v>1</v>
      </c>
      <c r="H32" s="3">
        <v>1.012</v>
      </c>
      <c r="I32" s="3">
        <v>0.99299999999999999</v>
      </c>
      <c r="J32" s="3">
        <v>0.996</v>
      </c>
      <c r="K32" s="3">
        <v>1.0289999999999999</v>
      </c>
      <c r="L32" s="3">
        <v>0.998</v>
      </c>
      <c r="M32" s="3">
        <v>1.002</v>
      </c>
      <c r="N32" s="3">
        <v>1.046</v>
      </c>
      <c r="O32" s="3">
        <v>0.99199999999999999</v>
      </c>
      <c r="P32" s="3">
        <v>0.97099999999999997</v>
      </c>
      <c r="Q32" s="3">
        <v>1.02</v>
      </c>
      <c r="R32" s="3">
        <v>0.99099999999999999</v>
      </c>
      <c r="S32" s="3">
        <v>0.97199999999999998</v>
      </c>
      <c r="T32" s="3">
        <v>0.98</v>
      </c>
      <c r="U32" s="3">
        <v>1.0029999999999999</v>
      </c>
      <c r="V32" s="44"/>
      <c r="X32" s="33">
        <f t="shared" si="0"/>
        <v>21</v>
      </c>
      <c r="Y32" s="4">
        <f t="shared" si="1"/>
        <v>1.0037500000000001</v>
      </c>
      <c r="Z32" s="3">
        <f t="shared" si="2"/>
        <v>12</v>
      </c>
      <c r="AH32" s="43">
        <v>3</v>
      </c>
      <c r="AI32" s="3">
        <v>0.98699999999999999</v>
      </c>
      <c r="AJ32" s="3">
        <v>1.0149999999999999</v>
      </c>
      <c r="AK32" s="3">
        <v>0.99099999999999999</v>
      </c>
      <c r="AL32" s="3">
        <v>1.0249999999999999</v>
      </c>
      <c r="AM32" s="3">
        <v>0.995</v>
      </c>
      <c r="AN32" s="3">
        <v>0.96399999999999997</v>
      </c>
      <c r="AO32" s="3">
        <v>1.008</v>
      </c>
      <c r="AP32" s="3">
        <v>0.99299999999999999</v>
      </c>
      <c r="AQ32" s="3">
        <v>0.98</v>
      </c>
      <c r="AR32" s="3">
        <v>0.99199999999999999</v>
      </c>
      <c r="AS32" s="3">
        <v>1.0089999999999999</v>
      </c>
      <c r="AT32" s="3">
        <v>0.98799999999999999</v>
      </c>
      <c r="AU32" s="3">
        <v>1.0549999999999999</v>
      </c>
      <c r="AV32" s="3">
        <v>0.98399999999999999</v>
      </c>
      <c r="AW32" s="3">
        <v>1.0149999999999999</v>
      </c>
      <c r="AX32" s="3">
        <v>1.012</v>
      </c>
      <c r="AY32" s="3">
        <v>1.002</v>
      </c>
      <c r="AZ32" s="3">
        <v>1.0009999999999999</v>
      </c>
      <c r="BA32" s="3">
        <v>0.98099999999999998</v>
      </c>
      <c r="BB32" s="3">
        <v>0.98499999999999999</v>
      </c>
      <c r="BC32" s="33">
        <v>37</v>
      </c>
      <c r="BD32" s="4">
        <v>0.99909999999999999</v>
      </c>
      <c r="BE32" s="3">
        <v>28</v>
      </c>
      <c r="BF32" s="4"/>
    </row>
    <row r="33" spans="1:58" x14ac:dyDescent="0.2">
      <c r="A33" s="43">
        <v>29</v>
      </c>
      <c r="B33" s="3">
        <v>0.996</v>
      </c>
      <c r="C33" s="3">
        <v>0.98499999999999999</v>
      </c>
      <c r="D33" s="3">
        <v>1.006</v>
      </c>
      <c r="E33" s="3">
        <v>0.99099999999999999</v>
      </c>
      <c r="F33" s="3">
        <v>0.96199999999999997</v>
      </c>
      <c r="G33" s="3">
        <v>0.98699999999999999</v>
      </c>
      <c r="H33" s="3">
        <v>0.98599999999999999</v>
      </c>
      <c r="I33" s="3">
        <v>1.0129999999999999</v>
      </c>
      <c r="J33" s="3">
        <v>0.96099999999999997</v>
      </c>
      <c r="K33" s="3">
        <v>1.004</v>
      </c>
      <c r="L33" s="3">
        <v>1.008</v>
      </c>
      <c r="M33" s="3">
        <v>0.95899999999999996</v>
      </c>
      <c r="N33" s="3">
        <v>1</v>
      </c>
      <c r="O33" s="3">
        <v>0.996</v>
      </c>
      <c r="P33" s="3">
        <v>1.0209999999999999</v>
      </c>
      <c r="Q33" s="3">
        <v>0.95699999999999996</v>
      </c>
      <c r="R33" s="3">
        <v>0.97199999999999998</v>
      </c>
      <c r="S33" s="3">
        <v>0.98899999999999999</v>
      </c>
      <c r="T33" s="3">
        <v>0.96399999999999997</v>
      </c>
      <c r="U33" s="3">
        <v>1.002</v>
      </c>
      <c r="V33" s="44"/>
      <c r="X33" s="33">
        <f t="shared" si="0"/>
        <v>23</v>
      </c>
      <c r="Y33" s="4">
        <f t="shared" si="1"/>
        <v>0.98794999999999999</v>
      </c>
      <c r="Z33" s="3">
        <f t="shared" si="2"/>
        <v>49</v>
      </c>
      <c r="AH33" s="43">
        <v>19</v>
      </c>
      <c r="AI33" s="3">
        <v>0.97499999999999998</v>
      </c>
      <c r="AJ33" s="3">
        <v>0.99099999999999999</v>
      </c>
      <c r="AK33" s="3">
        <v>0.98299999999999998</v>
      </c>
      <c r="AL33" s="3">
        <v>1.0169999999999999</v>
      </c>
      <c r="AM33" s="3">
        <v>1.0569999999999999</v>
      </c>
      <c r="AN33" s="3">
        <v>1.016</v>
      </c>
      <c r="AO33" s="3">
        <v>0.99199999999999999</v>
      </c>
      <c r="AP33" s="3">
        <v>1.0169999999999999</v>
      </c>
      <c r="AQ33" s="3">
        <v>0.97699999999999998</v>
      </c>
      <c r="AR33" s="3">
        <v>0.995</v>
      </c>
      <c r="AS33" s="3">
        <v>0.97899999999999998</v>
      </c>
      <c r="AT33" s="3">
        <v>0.98399999999999999</v>
      </c>
      <c r="AU33" s="3">
        <v>1.0289999999999999</v>
      </c>
      <c r="AV33" s="3">
        <v>1.0129999999999999</v>
      </c>
      <c r="AW33" s="3">
        <v>0.98499999999999999</v>
      </c>
      <c r="AX33" s="3">
        <v>0.98699999999999999</v>
      </c>
      <c r="AY33" s="3">
        <v>0.96699999999999997</v>
      </c>
      <c r="AZ33" s="3">
        <v>1.0109999999999999</v>
      </c>
      <c r="BA33" s="3">
        <v>1.0249999999999999</v>
      </c>
      <c r="BB33" s="3">
        <v>0.98099999999999998</v>
      </c>
      <c r="BC33" s="33">
        <v>42</v>
      </c>
      <c r="BD33" s="4">
        <v>0.99904999999999988</v>
      </c>
      <c r="BE33" s="3">
        <v>29</v>
      </c>
      <c r="BF33" s="4"/>
    </row>
    <row r="34" spans="1:58" x14ac:dyDescent="0.2">
      <c r="A34" s="43">
        <v>30</v>
      </c>
      <c r="B34" s="3">
        <v>1.006</v>
      </c>
      <c r="C34" s="3">
        <v>1.0149999999999999</v>
      </c>
      <c r="D34" s="3">
        <v>0.99199999999999999</v>
      </c>
      <c r="E34" s="3">
        <v>1.0029999999999999</v>
      </c>
      <c r="F34" s="3">
        <v>1.0409999999999999</v>
      </c>
      <c r="G34" s="3">
        <v>1.0109999999999999</v>
      </c>
      <c r="H34" s="3">
        <v>1.014</v>
      </c>
      <c r="I34" s="3">
        <v>0.98499999999999999</v>
      </c>
      <c r="J34" s="3">
        <v>1.038</v>
      </c>
      <c r="K34" s="3">
        <v>0.99199999999999999</v>
      </c>
      <c r="L34" s="3">
        <v>0.995</v>
      </c>
      <c r="M34" s="3">
        <v>1.04</v>
      </c>
      <c r="N34" s="3">
        <v>0.999</v>
      </c>
      <c r="O34" s="3">
        <v>1.004</v>
      </c>
      <c r="P34" s="3">
        <v>0.97699999999999998</v>
      </c>
      <c r="Q34" s="3">
        <v>1.0429999999999999</v>
      </c>
      <c r="R34" s="3">
        <v>1.0289999999999999</v>
      </c>
      <c r="S34" s="3">
        <v>1.0109999999999999</v>
      </c>
      <c r="T34" s="3">
        <v>1.036</v>
      </c>
      <c r="U34" s="3">
        <v>1</v>
      </c>
      <c r="V34" s="44"/>
      <c r="X34" s="33">
        <f t="shared" si="0"/>
        <v>26</v>
      </c>
      <c r="Y34" s="4">
        <f t="shared" si="1"/>
        <v>1.0115500000000002</v>
      </c>
      <c r="Z34" s="3">
        <f t="shared" si="2"/>
        <v>2</v>
      </c>
      <c r="AH34" s="43">
        <v>6</v>
      </c>
      <c r="AI34" s="3">
        <v>0.97499999999999998</v>
      </c>
      <c r="AJ34" s="3">
        <v>1.0029999999999999</v>
      </c>
      <c r="AK34" s="3">
        <v>0.99299999999999999</v>
      </c>
      <c r="AL34" s="3">
        <v>0.96799999999999997</v>
      </c>
      <c r="AM34" s="3">
        <v>0.98399999999999999</v>
      </c>
      <c r="AN34" s="3">
        <v>1.024</v>
      </c>
      <c r="AO34" s="3">
        <v>1</v>
      </c>
      <c r="AP34" s="3">
        <v>1.0089999999999999</v>
      </c>
      <c r="AQ34" s="3">
        <v>0.97899999999999998</v>
      </c>
      <c r="AR34" s="3">
        <v>0.96</v>
      </c>
      <c r="AS34" s="3">
        <v>0.995</v>
      </c>
      <c r="AT34" s="3">
        <v>1.022</v>
      </c>
      <c r="AU34" s="3">
        <v>1.0109999999999999</v>
      </c>
      <c r="AV34" s="3">
        <v>1.028</v>
      </c>
      <c r="AW34" s="3">
        <v>1.036</v>
      </c>
      <c r="AX34" s="3">
        <v>1.024</v>
      </c>
      <c r="AY34" s="3">
        <v>0.97799999999999998</v>
      </c>
      <c r="AZ34" s="3">
        <v>0.97899999999999998</v>
      </c>
      <c r="BA34" s="3">
        <v>0.99099999999999999</v>
      </c>
      <c r="BB34" s="3">
        <v>1.0149999999999999</v>
      </c>
      <c r="BC34" s="33">
        <v>12</v>
      </c>
      <c r="BD34" s="4">
        <v>0.99870000000000003</v>
      </c>
      <c r="BE34" s="3">
        <v>30</v>
      </c>
      <c r="BF34" s="4"/>
    </row>
    <row r="35" spans="1:58" x14ac:dyDescent="0.2">
      <c r="A35" s="43">
        <v>31</v>
      </c>
      <c r="B35" s="3">
        <v>0.98399999999999999</v>
      </c>
      <c r="C35" s="3">
        <v>1.0049999999999999</v>
      </c>
      <c r="D35" s="3">
        <v>1.006</v>
      </c>
      <c r="E35" s="3">
        <v>0.98399999999999999</v>
      </c>
      <c r="F35" s="3">
        <v>0.98699999999999999</v>
      </c>
      <c r="G35" s="3">
        <v>1.024</v>
      </c>
      <c r="H35" s="3">
        <v>1.0089999999999999</v>
      </c>
      <c r="I35" s="3">
        <v>1.018</v>
      </c>
      <c r="J35" s="3">
        <v>0.94899999999999995</v>
      </c>
      <c r="K35" s="3">
        <v>0.96199999999999997</v>
      </c>
      <c r="L35" s="3">
        <v>0.98099999999999998</v>
      </c>
      <c r="M35" s="3">
        <v>0.98299999999999998</v>
      </c>
      <c r="N35" s="3">
        <v>1.0109999999999999</v>
      </c>
      <c r="O35" s="3">
        <v>1.002</v>
      </c>
      <c r="P35" s="3">
        <v>0.996</v>
      </c>
      <c r="Q35" s="3">
        <v>1.0009999999999999</v>
      </c>
      <c r="R35" s="3">
        <v>0.95899999999999996</v>
      </c>
      <c r="S35" s="3">
        <v>0.98399999999999999</v>
      </c>
      <c r="T35" s="3">
        <v>1.0209999999999999</v>
      </c>
      <c r="U35" s="3">
        <v>1.02</v>
      </c>
      <c r="V35" s="44"/>
      <c r="X35" s="33">
        <f t="shared" si="0"/>
        <v>8</v>
      </c>
      <c r="Y35" s="4">
        <f t="shared" si="1"/>
        <v>0.99429999999999996</v>
      </c>
      <c r="Z35" s="3">
        <f t="shared" si="2"/>
        <v>42</v>
      </c>
      <c r="AH35" s="43">
        <v>2</v>
      </c>
      <c r="AI35" s="3">
        <v>0.96899999999999997</v>
      </c>
      <c r="AJ35" s="3">
        <v>0.96699999999999997</v>
      </c>
      <c r="AK35" s="3">
        <v>1.0089999999999999</v>
      </c>
      <c r="AL35" s="3">
        <v>1.046</v>
      </c>
      <c r="AM35" s="3">
        <v>1.0329999999999999</v>
      </c>
      <c r="AN35" s="3">
        <v>0.94099999999999995</v>
      </c>
      <c r="AO35" s="3">
        <v>0.97899999999999998</v>
      </c>
      <c r="AP35" s="3">
        <v>0.97599999999999998</v>
      </c>
      <c r="AQ35" s="3">
        <v>1.0640000000000001</v>
      </c>
      <c r="AR35" s="3">
        <v>0.98899999999999999</v>
      </c>
      <c r="AS35" s="3">
        <v>0.997</v>
      </c>
      <c r="AT35" s="3">
        <v>1.022</v>
      </c>
      <c r="AU35" s="3">
        <v>0.98099999999999998</v>
      </c>
      <c r="AV35" s="3">
        <v>0.96499999999999997</v>
      </c>
      <c r="AW35" s="3">
        <v>1.0269999999999999</v>
      </c>
      <c r="AX35" s="3">
        <v>0.97199999999999998</v>
      </c>
      <c r="AY35" s="3">
        <v>1.0129999999999999</v>
      </c>
      <c r="AZ35" s="3">
        <v>1.038</v>
      </c>
      <c r="BA35" s="3">
        <v>1</v>
      </c>
      <c r="BB35" s="3">
        <v>0.97499999999999998</v>
      </c>
      <c r="BC35" s="33">
        <v>47</v>
      </c>
      <c r="BD35" s="4">
        <v>0.99814999999999987</v>
      </c>
      <c r="BE35" s="3">
        <v>31</v>
      </c>
      <c r="BF35" s="4"/>
    </row>
    <row r="36" spans="1:58" x14ac:dyDescent="0.2">
      <c r="A36" s="43">
        <v>32</v>
      </c>
      <c r="B36" s="3">
        <v>1.016</v>
      </c>
      <c r="C36" s="3">
        <v>0.996</v>
      </c>
      <c r="D36" s="3">
        <v>0.99399999999999999</v>
      </c>
      <c r="E36" s="3">
        <v>1.0149999999999999</v>
      </c>
      <c r="F36" s="3">
        <v>1.0089999999999999</v>
      </c>
      <c r="G36" s="3">
        <v>0.97399999999999998</v>
      </c>
      <c r="H36" s="3">
        <v>0.99</v>
      </c>
      <c r="I36" s="3">
        <v>0.98399999999999999</v>
      </c>
      <c r="J36" s="3">
        <v>1.0529999999999999</v>
      </c>
      <c r="K36" s="3">
        <v>1.0349999999999999</v>
      </c>
      <c r="L36" s="3">
        <v>1.0169999999999999</v>
      </c>
      <c r="M36" s="3">
        <v>1.018</v>
      </c>
      <c r="N36" s="3">
        <v>0.98799999999999999</v>
      </c>
      <c r="O36" s="3">
        <v>0.995</v>
      </c>
      <c r="P36" s="3">
        <v>1.0029999999999999</v>
      </c>
      <c r="Q36" s="3">
        <v>0.997</v>
      </c>
      <c r="R36" s="3">
        <v>1.038</v>
      </c>
      <c r="S36" s="3">
        <v>1.0149999999999999</v>
      </c>
      <c r="T36" s="3">
        <v>0.97899999999999998</v>
      </c>
      <c r="U36" s="3">
        <v>0.98099999999999998</v>
      </c>
      <c r="V36" s="44"/>
      <c r="X36" s="33">
        <f t="shared" si="0"/>
        <v>42</v>
      </c>
      <c r="Y36" s="4">
        <f t="shared" si="1"/>
        <v>1.00485</v>
      </c>
      <c r="Z36" s="3">
        <f t="shared" si="2"/>
        <v>9</v>
      </c>
      <c r="AH36" s="43">
        <v>37</v>
      </c>
      <c r="AI36" s="3">
        <v>1.0549999999999999</v>
      </c>
      <c r="AJ36" s="3">
        <v>1.008</v>
      </c>
      <c r="AK36" s="3">
        <v>1.014</v>
      </c>
      <c r="AL36" s="3">
        <v>1.0149999999999999</v>
      </c>
      <c r="AM36" s="3">
        <v>1.0269999999999999</v>
      </c>
      <c r="AN36" s="3">
        <v>0.96699999999999997</v>
      </c>
      <c r="AO36" s="3">
        <v>0.98899999999999999</v>
      </c>
      <c r="AP36" s="3">
        <v>0.97399999999999998</v>
      </c>
      <c r="AQ36" s="3">
        <v>0.94699999999999995</v>
      </c>
      <c r="AR36" s="3">
        <v>0.98</v>
      </c>
      <c r="AS36" s="3">
        <v>1.0109999999999999</v>
      </c>
      <c r="AT36" s="3">
        <v>0.97899999999999998</v>
      </c>
      <c r="AU36" s="3">
        <v>1.0169999999999999</v>
      </c>
      <c r="AV36" s="3">
        <v>0.99299999999999999</v>
      </c>
      <c r="AW36" s="3">
        <v>0.98499999999999999</v>
      </c>
      <c r="AX36" s="3">
        <v>0.995</v>
      </c>
      <c r="AY36" s="3">
        <v>1.014</v>
      </c>
      <c r="AZ36" s="3">
        <v>0.99299999999999999</v>
      </c>
      <c r="BA36" s="3">
        <v>0.998</v>
      </c>
      <c r="BB36" s="3">
        <v>0.99299999999999999</v>
      </c>
      <c r="BC36" s="33">
        <v>33</v>
      </c>
      <c r="BD36" s="4">
        <v>0.9976999999999997</v>
      </c>
      <c r="BE36" s="3">
        <v>32</v>
      </c>
      <c r="BF36" s="4"/>
    </row>
    <row r="37" spans="1:58" x14ac:dyDescent="0.2">
      <c r="A37" s="43">
        <v>33</v>
      </c>
      <c r="B37" s="3">
        <v>0.97699999999999998</v>
      </c>
      <c r="C37" s="3">
        <v>0.98899999999999999</v>
      </c>
      <c r="D37" s="3">
        <v>1.0009999999999999</v>
      </c>
      <c r="E37" s="3">
        <v>1.004</v>
      </c>
      <c r="F37" s="3">
        <v>0.96</v>
      </c>
      <c r="G37" s="3">
        <v>1.0069999999999999</v>
      </c>
      <c r="H37" s="3">
        <v>1</v>
      </c>
      <c r="I37" s="3">
        <v>1.006</v>
      </c>
      <c r="J37" s="3">
        <v>0.95299999999999996</v>
      </c>
      <c r="K37" s="3">
        <v>0.97</v>
      </c>
      <c r="L37" s="3">
        <v>0.97599999999999998</v>
      </c>
      <c r="M37" s="3">
        <v>1</v>
      </c>
      <c r="N37" s="3">
        <v>1.0289999999999999</v>
      </c>
      <c r="O37" s="3">
        <v>0.99199999999999999</v>
      </c>
      <c r="P37" s="3">
        <v>0.98299999999999998</v>
      </c>
      <c r="Q37" s="3">
        <v>0.96399999999999997</v>
      </c>
      <c r="R37" s="3">
        <v>0.98499999999999999</v>
      </c>
      <c r="S37" s="3">
        <v>1.0129999999999999</v>
      </c>
      <c r="T37" s="3">
        <v>1.0329999999999999</v>
      </c>
      <c r="U37" s="3">
        <v>0.997</v>
      </c>
      <c r="V37" s="44"/>
      <c r="X37" s="33">
        <f t="shared" ref="X37:X54" si="3">RANK(U37,$U$5:$U$54)</f>
        <v>28</v>
      </c>
      <c r="Y37" s="4">
        <f t="shared" si="1"/>
        <v>0.99195000000000033</v>
      </c>
      <c r="Z37" s="3">
        <f t="shared" si="2"/>
        <v>45</v>
      </c>
      <c r="AH37" s="43">
        <v>16</v>
      </c>
      <c r="AI37" s="3">
        <v>1.0109999999999999</v>
      </c>
      <c r="AJ37" s="3">
        <v>0.999</v>
      </c>
      <c r="AK37" s="3">
        <v>0.98199999999999998</v>
      </c>
      <c r="AL37" s="3">
        <v>0.999</v>
      </c>
      <c r="AM37" s="3">
        <v>1.0349999999999999</v>
      </c>
      <c r="AN37" s="3">
        <v>1.0029999999999999</v>
      </c>
      <c r="AO37" s="3">
        <v>1.0449999999999999</v>
      </c>
      <c r="AP37" s="3">
        <v>1</v>
      </c>
      <c r="AQ37" s="3">
        <v>0.98399999999999999</v>
      </c>
      <c r="AR37" s="3">
        <v>0.97099999999999997</v>
      </c>
      <c r="AS37" s="3">
        <v>0.96799999999999997</v>
      </c>
      <c r="AT37" s="3">
        <v>1.004</v>
      </c>
      <c r="AU37" s="3">
        <v>1.0449999999999999</v>
      </c>
      <c r="AV37" s="3">
        <v>1.0209999999999999</v>
      </c>
      <c r="AW37" s="3">
        <v>0.98399999999999999</v>
      </c>
      <c r="AX37" s="3">
        <v>0.98</v>
      </c>
      <c r="AY37" s="3">
        <v>0.98099999999999998</v>
      </c>
      <c r="AZ37" s="3">
        <v>0.98799999999999999</v>
      </c>
      <c r="BA37" s="3">
        <v>0.98399999999999999</v>
      </c>
      <c r="BB37" s="3">
        <v>0.96799999999999997</v>
      </c>
      <c r="BC37" s="33">
        <v>49</v>
      </c>
      <c r="BD37" s="4">
        <v>0.99760000000000004</v>
      </c>
      <c r="BE37" s="3">
        <v>33</v>
      </c>
      <c r="BF37" s="4"/>
    </row>
    <row r="38" spans="1:58" x14ac:dyDescent="0.2">
      <c r="A38" s="43">
        <v>34</v>
      </c>
      <c r="B38" s="3">
        <v>1.02</v>
      </c>
      <c r="C38" s="3">
        <v>1.008</v>
      </c>
      <c r="D38" s="3">
        <v>1.0009999999999999</v>
      </c>
      <c r="E38" s="3">
        <v>0.995</v>
      </c>
      <c r="F38" s="3">
        <v>1.0409999999999999</v>
      </c>
      <c r="G38" s="3">
        <v>0.99299999999999999</v>
      </c>
      <c r="H38" s="3">
        <v>0.999</v>
      </c>
      <c r="I38" s="3">
        <v>0.99099999999999999</v>
      </c>
      <c r="J38" s="3">
        <v>1.048</v>
      </c>
      <c r="K38" s="3">
        <v>1.03</v>
      </c>
      <c r="L38" s="3">
        <v>1.0269999999999999</v>
      </c>
      <c r="M38" s="3">
        <v>0.996</v>
      </c>
      <c r="N38" s="3">
        <v>0.97099999999999997</v>
      </c>
      <c r="O38" s="3">
        <v>1.006</v>
      </c>
      <c r="P38" s="3">
        <v>1.0149999999999999</v>
      </c>
      <c r="Q38" s="3">
        <v>1.0369999999999999</v>
      </c>
      <c r="R38" s="3">
        <v>1.0149999999999999</v>
      </c>
      <c r="S38" s="3">
        <v>0.98499999999999999</v>
      </c>
      <c r="T38" s="3">
        <v>0.96799999999999997</v>
      </c>
      <c r="U38" s="3">
        <v>1.002</v>
      </c>
      <c r="V38" s="44"/>
      <c r="X38" s="33">
        <f t="shared" si="3"/>
        <v>23</v>
      </c>
      <c r="Y38" s="4">
        <f t="shared" si="1"/>
        <v>1.0074000000000001</v>
      </c>
      <c r="Z38" s="3">
        <f t="shared" si="2"/>
        <v>7</v>
      </c>
      <c r="AH38" s="43">
        <v>41</v>
      </c>
      <c r="AI38" s="3">
        <v>1.022</v>
      </c>
      <c r="AJ38" s="3">
        <v>1.0329999999999999</v>
      </c>
      <c r="AK38" s="3">
        <v>1.016</v>
      </c>
      <c r="AL38" s="3">
        <v>1.0029999999999999</v>
      </c>
      <c r="AM38" s="3">
        <v>1.0129999999999999</v>
      </c>
      <c r="AN38" s="3">
        <v>0.997</v>
      </c>
      <c r="AO38" s="3">
        <v>0.995</v>
      </c>
      <c r="AP38" s="3">
        <v>1.008</v>
      </c>
      <c r="AQ38" s="3">
        <v>0.95399999999999996</v>
      </c>
      <c r="AR38" s="3">
        <v>0.996</v>
      </c>
      <c r="AS38" s="3">
        <v>0.99099999999999999</v>
      </c>
      <c r="AT38" s="3">
        <v>1.0309999999999999</v>
      </c>
      <c r="AU38" s="3">
        <v>1.018</v>
      </c>
      <c r="AV38" s="3">
        <v>0.99</v>
      </c>
      <c r="AW38" s="3">
        <v>0.98399999999999999</v>
      </c>
      <c r="AX38" s="3">
        <v>0.98299999999999998</v>
      </c>
      <c r="AY38" s="3">
        <v>0.97699999999999998</v>
      </c>
      <c r="AZ38" s="3">
        <v>0.97799999999999998</v>
      </c>
      <c r="BA38" s="3">
        <v>0.97099999999999997</v>
      </c>
      <c r="BB38" s="3">
        <v>0.98599999999999999</v>
      </c>
      <c r="BC38" s="33">
        <v>35</v>
      </c>
      <c r="BD38" s="4">
        <v>0.9973000000000003</v>
      </c>
      <c r="BE38" s="3">
        <v>34</v>
      </c>
      <c r="BF38" s="4"/>
    </row>
    <row r="39" spans="1:58" x14ac:dyDescent="0.2">
      <c r="A39" s="43">
        <v>35</v>
      </c>
      <c r="B39" s="3">
        <v>0.98499999999999999</v>
      </c>
      <c r="C39" s="3">
        <v>1.0169999999999999</v>
      </c>
      <c r="D39" s="3">
        <v>0.999</v>
      </c>
      <c r="E39" s="3">
        <v>0.997</v>
      </c>
      <c r="F39" s="3">
        <v>1.0229999999999999</v>
      </c>
      <c r="G39" s="3">
        <v>1.012</v>
      </c>
      <c r="H39" s="3">
        <v>0.97199999999999998</v>
      </c>
      <c r="I39" s="3">
        <v>1.0589999999999999</v>
      </c>
      <c r="J39" s="3">
        <v>1.0009999999999999</v>
      </c>
      <c r="K39" s="3">
        <v>0.99199999999999999</v>
      </c>
      <c r="L39" s="3">
        <v>1.01</v>
      </c>
      <c r="M39" s="3">
        <v>1.0209999999999999</v>
      </c>
      <c r="N39" s="3">
        <v>0.97099999999999997</v>
      </c>
      <c r="O39" s="3">
        <v>1.02</v>
      </c>
      <c r="P39" s="3">
        <v>1.0309999999999999</v>
      </c>
      <c r="Q39" s="3">
        <v>0.98599999999999999</v>
      </c>
      <c r="R39" s="3">
        <v>0.97399999999999998</v>
      </c>
      <c r="S39" s="3">
        <v>0.99199999999999999</v>
      </c>
      <c r="T39" s="3">
        <v>1.018</v>
      </c>
      <c r="U39" s="3">
        <v>0.99399999999999999</v>
      </c>
      <c r="V39" s="44"/>
      <c r="X39" s="33">
        <f t="shared" si="3"/>
        <v>31</v>
      </c>
      <c r="Y39" s="4">
        <f t="shared" si="1"/>
        <v>1.0036999999999998</v>
      </c>
      <c r="Z39" s="3">
        <f t="shared" si="2"/>
        <v>13</v>
      </c>
      <c r="AH39" s="43">
        <v>10</v>
      </c>
      <c r="AI39" s="3">
        <v>0.999</v>
      </c>
      <c r="AJ39" s="3">
        <v>1.002</v>
      </c>
      <c r="AK39" s="3">
        <v>0.97699999999999998</v>
      </c>
      <c r="AL39" s="3">
        <v>0.97799999999999998</v>
      </c>
      <c r="AM39" s="3">
        <v>1.0489999999999999</v>
      </c>
      <c r="AN39" s="3">
        <v>1.002</v>
      </c>
      <c r="AO39" s="3">
        <v>1.0009999999999999</v>
      </c>
      <c r="AP39" s="3">
        <v>1.004</v>
      </c>
      <c r="AQ39" s="3">
        <v>0.94499999999999995</v>
      </c>
      <c r="AR39" s="3">
        <v>0.96599999999999997</v>
      </c>
      <c r="AS39" s="3">
        <v>0.96599999999999997</v>
      </c>
      <c r="AT39" s="3">
        <v>1.04</v>
      </c>
      <c r="AU39" s="3">
        <v>0.98399999999999999</v>
      </c>
      <c r="AV39" s="3">
        <v>1.032</v>
      </c>
      <c r="AW39" s="3">
        <v>0.95099999999999996</v>
      </c>
      <c r="AX39" s="3">
        <v>1.0249999999999999</v>
      </c>
      <c r="AY39" s="3">
        <v>1.012</v>
      </c>
      <c r="AZ39" s="3">
        <v>0.98799999999999999</v>
      </c>
      <c r="BA39" s="3">
        <v>1.008</v>
      </c>
      <c r="BB39" s="3">
        <v>1.016</v>
      </c>
      <c r="BC39" s="33">
        <v>10</v>
      </c>
      <c r="BD39" s="4">
        <v>0.99724999999999997</v>
      </c>
      <c r="BE39" s="3">
        <v>35</v>
      </c>
      <c r="BF39" s="4"/>
    </row>
    <row r="40" spans="1:58" x14ac:dyDescent="0.2">
      <c r="A40" s="43">
        <v>36</v>
      </c>
      <c r="B40" s="3">
        <v>1.0149999999999999</v>
      </c>
      <c r="C40" s="3">
        <v>0.98399999999999999</v>
      </c>
      <c r="D40" s="3">
        <v>1.012</v>
      </c>
      <c r="E40" s="3">
        <v>0.999</v>
      </c>
      <c r="F40" s="3">
        <v>0.97499999999999998</v>
      </c>
      <c r="G40" s="3">
        <v>0.98799999999999999</v>
      </c>
      <c r="H40" s="3">
        <v>1.032</v>
      </c>
      <c r="I40" s="3">
        <v>0.94499999999999995</v>
      </c>
      <c r="J40" s="3">
        <v>0.997</v>
      </c>
      <c r="K40" s="3">
        <v>1.004</v>
      </c>
      <c r="L40" s="3">
        <v>0.99199999999999999</v>
      </c>
      <c r="M40" s="3">
        <v>0.97599999999999998</v>
      </c>
      <c r="N40" s="3">
        <v>1.0289999999999999</v>
      </c>
      <c r="O40" s="3">
        <v>0.98</v>
      </c>
      <c r="P40" s="3">
        <v>0.97099999999999997</v>
      </c>
      <c r="Q40" s="3">
        <v>1.0109999999999999</v>
      </c>
      <c r="R40" s="3">
        <v>1.026</v>
      </c>
      <c r="S40" s="3">
        <v>1.0089999999999999</v>
      </c>
      <c r="T40" s="3">
        <v>0.98199999999999998</v>
      </c>
      <c r="U40" s="3">
        <v>1.0029999999999999</v>
      </c>
      <c r="V40" s="44"/>
      <c r="X40" s="33">
        <f t="shared" si="3"/>
        <v>21</v>
      </c>
      <c r="Y40" s="4">
        <f t="shared" si="1"/>
        <v>0.99649999999999983</v>
      </c>
      <c r="Z40" s="3">
        <f t="shared" si="2"/>
        <v>39</v>
      </c>
      <c r="AH40" s="43">
        <v>27</v>
      </c>
      <c r="AI40" s="3">
        <v>0.97199999999999998</v>
      </c>
      <c r="AJ40" s="3">
        <v>1.004</v>
      </c>
      <c r="AK40" s="3">
        <v>1.0309999999999999</v>
      </c>
      <c r="AL40" s="3">
        <v>0.95399999999999996</v>
      </c>
      <c r="AM40" s="3">
        <v>0.97699999999999998</v>
      </c>
      <c r="AN40" s="3">
        <v>1.0009999999999999</v>
      </c>
      <c r="AO40" s="3">
        <v>0.98699999999999999</v>
      </c>
      <c r="AP40" s="3">
        <v>1.006</v>
      </c>
      <c r="AQ40" s="3">
        <v>1.004</v>
      </c>
      <c r="AR40" s="3">
        <v>0.97299999999999998</v>
      </c>
      <c r="AS40" s="3">
        <v>1.002</v>
      </c>
      <c r="AT40" s="3">
        <v>0.999</v>
      </c>
      <c r="AU40" s="3">
        <v>0.95499999999999996</v>
      </c>
      <c r="AV40" s="3">
        <v>1.006</v>
      </c>
      <c r="AW40" s="3">
        <v>1.0289999999999999</v>
      </c>
      <c r="AX40" s="3">
        <v>0.97899999999999998</v>
      </c>
      <c r="AY40" s="3">
        <v>1.0109999999999999</v>
      </c>
      <c r="AZ40" s="3">
        <v>1.0249999999999999</v>
      </c>
      <c r="BA40" s="3">
        <v>1.0269999999999999</v>
      </c>
      <c r="BB40" s="3">
        <v>0.998</v>
      </c>
      <c r="BC40" s="33">
        <v>27</v>
      </c>
      <c r="BD40" s="4">
        <v>0.99700000000000011</v>
      </c>
      <c r="BE40" s="3">
        <v>36</v>
      </c>
      <c r="BF40" s="4"/>
    </row>
    <row r="41" spans="1:58" x14ac:dyDescent="0.2">
      <c r="A41" s="43">
        <v>37</v>
      </c>
      <c r="B41" s="3">
        <v>1.0549999999999999</v>
      </c>
      <c r="C41" s="3">
        <v>1.008</v>
      </c>
      <c r="D41" s="3">
        <v>1.014</v>
      </c>
      <c r="E41" s="3">
        <v>1.0149999999999999</v>
      </c>
      <c r="F41" s="3">
        <v>1.0269999999999999</v>
      </c>
      <c r="G41" s="3">
        <v>0.96699999999999997</v>
      </c>
      <c r="H41" s="3">
        <v>0.98899999999999999</v>
      </c>
      <c r="I41" s="3">
        <v>0.97399999999999998</v>
      </c>
      <c r="J41" s="3">
        <v>0.94699999999999995</v>
      </c>
      <c r="K41" s="3">
        <v>0.98</v>
      </c>
      <c r="L41" s="3">
        <v>1.0109999999999999</v>
      </c>
      <c r="M41" s="3">
        <v>0.97899999999999998</v>
      </c>
      <c r="N41" s="3">
        <v>1.0169999999999999</v>
      </c>
      <c r="O41" s="3">
        <v>0.99299999999999999</v>
      </c>
      <c r="P41" s="3">
        <v>0.98499999999999999</v>
      </c>
      <c r="Q41" s="3">
        <v>0.995</v>
      </c>
      <c r="R41" s="3">
        <v>1.014</v>
      </c>
      <c r="S41" s="3">
        <v>0.99299999999999999</v>
      </c>
      <c r="T41" s="3">
        <v>0.998</v>
      </c>
      <c r="U41" s="3">
        <v>0.99299999999999999</v>
      </c>
      <c r="V41" s="44"/>
      <c r="X41" s="33">
        <f t="shared" si="3"/>
        <v>33</v>
      </c>
      <c r="Y41" s="4">
        <f t="shared" si="1"/>
        <v>0.9976999999999997</v>
      </c>
      <c r="Z41" s="3">
        <f t="shared" si="2"/>
        <v>32</v>
      </c>
      <c r="AH41" s="43">
        <v>45</v>
      </c>
      <c r="AI41" s="3">
        <v>1</v>
      </c>
      <c r="AJ41" s="3">
        <v>0.97299999999999998</v>
      </c>
      <c r="AK41" s="3">
        <v>1.0189999999999999</v>
      </c>
      <c r="AL41" s="3">
        <v>1.0049999999999999</v>
      </c>
      <c r="AM41" s="3">
        <v>1.03</v>
      </c>
      <c r="AN41" s="3">
        <v>0.96199999999999997</v>
      </c>
      <c r="AO41" s="3">
        <v>1.0069999999999999</v>
      </c>
      <c r="AP41" s="3">
        <v>0.996</v>
      </c>
      <c r="AQ41" s="3">
        <v>0.96399999999999997</v>
      </c>
      <c r="AR41" s="3">
        <v>1.0189999999999999</v>
      </c>
      <c r="AS41" s="3">
        <v>1.034</v>
      </c>
      <c r="AT41" s="3">
        <v>1.0349999999999999</v>
      </c>
      <c r="AU41" s="3">
        <v>0.97199999999999998</v>
      </c>
      <c r="AV41" s="3">
        <v>1</v>
      </c>
      <c r="AW41" s="3">
        <v>1.026</v>
      </c>
      <c r="AX41" s="3">
        <v>1.0129999999999999</v>
      </c>
      <c r="AY41" s="3">
        <v>0.97099999999999997</v>
      </c>
      <c r="AZ41" s="3">
        <v>0.94299999999999995</v>
      </c>
      <c r="BA41" s="3">
        <v>0.97399999999999998</v>
      </c>
      <c r="BB41" s="3">
        <v>0.997</v>
      </c>
      <c r="BC41" s="33">
        <v>28</v>
      </c>
      <c r="BD41" s="4">
        <v>0.99700000000000011</v>
      </c>
      <c r="BE41" s="3">
        <v>36</v>
      </c>
      <c r="BF41" s="4"/>
    </row>
    <row r="42" spans="1:58" x14ac:dyDescent="0.2">
      <c r="A42" s="43">
        <v>38</v>
      </c>
      <c r="B42" s="3">
        <v>0.94599999999999995</v>
      </c>
      <c r="C42" s="3">
        <v>0.99</v>
      </c>
      <c r="D42" s="3">
        <v>0.98899999999999999</v>
      </c>
      <c r="E42" s="3">
        <v>0.98599999999999999</v>
      </c>
      <c r="F42" s="3">
        <v>0.97099999999999997</v>
      </c>
      <c r="G42" s="3">
        <v>1.0309999999999999</v>
      </c>
      <c r="H42" s="3">
        <v>1.01</v>
      </c>
      <c r="I42" s="3">
        <v>1.026</v>
      </c>
      <c r="J42" s="3">
        <v>1.0589999999999999</v>
      </c>
      <c r="K42" s="3">
        <v>1.022</v>
      </c>
      <c r="L42" s="3">
        <v>0.98699999999999999</v>
      </c>
      <c r="M42" s="3">
        <v>1.018</v>
      </c>
      <c r="N42" s="3">
        <v>0.97799999999999998</v>
      </c>
      <c r="O42" s="3">
        <v>1.0049999999999999</v>
      </c>
      <c r="P42" s="3">
        <v>1.0129999999999999</v>
      </c>
      <c r="Q42" s="3">
        <v>1.0009999999999999</v>
      </c>
      <c r="R42" s="3">
        <v>0.98299999999999998</v>
      </c>
      <c r="S42" s="3">
        <v>1.0029999999999999</v>
      </c>
      <c r="T42" s="3">
        <v>1.0009999999999999</v>
      </c>
      <c r="U42" s="3">
        <v>1.008</v>
      </c>
      <c r="V42" s="44"/>
      <c r="X42" s="33">
        <f t="shared" si="3"/>
        <v>18</v>
      </c>
      <c r="Y42" s="4">
        <f t="shared" si="1"/>
        <v>1.00135</v>
      </c>
      <c r="Z42" s="3">
        <f t="shared" si="2"/>
        <v>21</v>
      </c>
      <c r="AH42" s="43">
        <v>47</v>
      </c>
      <c r="AI42" s="3">
        <v>0.98899999999999999</v>
      </c>
      <c r="AJ42" s="3">
        <v>1.0089999999999999</v>
      </c>
      <c r="AK42" s="3">
        <v>1.01</v>
      </c>
      <c r="AL42" s="3">
        <v>0.98299999999999998</v>
      </c>
      <c r="AM42" s="3">
        <v>0.97</v>
      </c>
      <c r="AN42" s="3">
        <v>0.98099999999999998</v>
      </c>
      <c r="AO42" s="3">
        <v>1.0269999999999999</v>
      </c>
      <c r="AP42" s="3">
        <v>0.97</v>
      </c>
      <c r="AQ42" s="3">
        <v>0.98499999999999999</v>
      </c>
      <c r="AR42" s="3">
        <v>1.0329999999999999</v>
      </c>
      <c r="AS42" s="3">
        <v>0.98099999999999998</v>
      </c>
      <c r="AT42" s="3">
        <v>1.014</v>
      </c>
      <c r="AU42" s="3">
        <v>0.98399999999999999</v>
      </c>
      <c r="AV42" s="3">
        <v>1.0009999999999999</v>
      </c>
      <c r="AW42" s="3">
        <v>1.0429999999999999</v>
      </c>
      <c r="AX42" s="3">
        <v>1.0169999999999999</v>
      </c>
      <c r="AY42" s="3">
        <v>0.95899999999999996</v>
      </c>
      <c r="AZ42" s="3">
        <v>1.0109999999999999</v>
      </c>
      <c r="BA42" s="3">
        <v>1.014</v>
      </c>
      <c r="BB42" s="3">
        <v>0.95299999999999996</v>
      </c>
      <c r="BC42" s="33">
        <v>50</v>
      </c>
      <c r="BD42" s="4">
        <v>0.9966999999999997</v>
      </c>
      <c r="BE42" s="3">
        <v>38</v>
      </c>
      <c r="BF42" s="4"/>
    </row>
    <row r="43" spans="1:58" x14ac:dyDescent="0.2">
      <c r="A43" s="43">
        <v>39</v>
      </c>
      <c r="B43" s="3">
        <v>1.024</v>
      </c>
      <c r="C43" s="3">
        <v>1.0469999999999999</v>
      </c>
      <c r="D43" s="3">
        <v>1.0329999999999999</v>
      </c>
      <c r="E43" s="3">
        <v>1.032</v>
      </c>
      <c r="F43" s="3">
        <v>1.0209999999999999</v>
      </c>
      <c r="G43" s="3">
        <v>1.038</v>
      </c>
      <c r="H43" s="3">
        <v>0.97</v>
      </c>
      <c r="I43" s="3">
        <v>1.002</v>
      </c>
      <c r="J43" s="3">
        <v>1.0249999999999999</v>
      </c>
      <c r="K43" s="3">
        <v>0.97599999999999998</v>
      </c>
      <c r="L43" s="3">
        <v>1.0089999999999999</v>
      </c>
      <c r="M43" s="3">
        <v>1.02</v>
      </c>
      <c r="N43" s="3">
        <v>0.95299999999999996</v>
      </c>
      <c r="O43" s="3">
        <v>0.996</v>
      </c>
      <c r="P43" s="3">
        <v>0.97499999999999998</v>
      </c>
      <c r="Q43" s="3">
        <v>0.98199999999999998</v>
      </c>
      <c r="R43" s="3">
        <v>1.0069999999999999</v>
      </c>
      <c r="S43" s="3">
        <v>1.04</v>
      </c>
      <c r="T43" s="3">
        <v>1.01</v>
      </c>
      <c r="U43" s="3">
        <v>1.0209999999999999</v>
      </c>
      <c r="V43" s="44"/>
      <c r="X43" s="33">
        <f t="shared" si="3"/>
        <v>6</v>
      </c>
      <c r="Y43" s="4">
        <f t="shared" si="1"/>
        <v>1.00905</v>
      </c>
      <c r="Z43" s="3">
        <f t="shared" si="2"/>
        <v>3</v>
      </c>
      <c r="AH43" s="43">
        <v>36</v>
      </c>
      <c r="AI43" s="3">
        <v>1.0149999999999999</v>
      </c>
      <c r="AJ43" s="3">
        <v>0.98399999999999999</v>
      </c>
      <c r="AK43" s="3">
        <v>1.012</v>
      </c>
      <c r="AL43" s="3">
        <v>0.999</v>
      </c>
      <c r="AM43" s="3">
        <v>0.97499999999999998</v>
      </c>
      <c r="AN43" s="3">
        <v>0.98799999999999999</v>
      </c>
      <c r="AO43" s="3">
        <v>1.032</v>
      </c>
      <c r="AP43" s="3">
        <v>0.94499999999999995</v>
      </c>
      <c r="AQ43" s="3">
        <v>0.997</v>
      </c>
      <c r="AR43" s="3">
        <v>1.004</v>
      </c>
      <c r="AS43" s="3">
        <v>0.99199999999999999</v>
      </c>
      <c r="AT43" s="3">
        <v>0.97599999999999998</v>
      </c>
      <c r="AU43" s="3">
        <v>1.0289999999999999</v>
      </c>
      <c r="AV43" s="3">
        <v>0.98</v>
      </c>
      <c r="AW43" s="3">
        <v>0.97099999999999997</v>
      </c>
      <c r="AX43" s="3">
        <v>1.0109999999999999</v>
      </c>
      <c r="AY43" s="3">
        <v>1.026</v>
      </c>
      <c r="AZ43" s="3">
        <v>1.0089999999999999</v>
      </c>
      <c r="BA43" s="3">
        <v>0.98199999999999998</v>
      </c>
      <c r="BB43" s="3">
        <v>1.0029999999999999</v>
      </c>
      <c r="BC43" s="33">
        <v>21</v>
      </c>
      <c r="BD43" s="4">
        <v>0.99649999999999983</v>
      </c>
      <c r="BE43" s="3">
        <v>39</v>
      </c>
      <c r="BF43" s="4"/>
    </row>
    <row r="44" spans="1:58" x14ac:dyDescent="0.2">
      <c r="A44" s="43">
        <v>40</v>
      </c>
      <c r="B44" s="3">
        <v>0.97899999999999998</v>
      </c>
      <c r="C44" s="3">
        <v>0.95299999999999996</v>
      </c>
      <c r="D44" s="3">
        <v>0.96599999999999997</v>
      </c>
      <c r="E44" s="3">
        <v>0.96899999999999997</v>
      </c>
      <c r="F44" s="3">
        <v>0.97799999999999998</v>
      </c>
      <c r="G44" s="3">
        <v>0.96199999999999997</v>
      </c>
      <c r="H44" s="3">
        <v>1.028</v>
      </c>
      <c r="I44" s="3">
        <v>0.996</v>
      </c>
      <c r="J44" s="3">
        <v>0.97599999999999998</v>
      </c>
      <c r="K44" s="3">
        <v>1.026</v>
      </c>
      <c r="L44" s="3">
        <v>0.98899999999999999</v>
      </c>
      <c r="M44" s="3">
        <v>0.98299999999999998</v>
      </c>
      <c r="N44" s="3">
        <v>1.0469999999999999</v>
      </c>
      <c r="O44" s="3">
        <v>1.0089999999999999</v>
      </c>
      <c r="P44" s="3">
        <v>1.0249999999999999</v>
      </c>
      <c r="Q44" s="3">
        <v>1.0189999999999999</v>
      </c>
      <c r="R44" s="3">
        <v>0.995</v>
      </c>
      <c r="S44" s="3">
        <v>0.96399999999999997</v>
      </c>
      <c r="T44" s="3">
        <v>0.98799999999999999</v>
      </c>
      <c r="U44" s="3">
        <v>0.98</v>
      </c>
      <c r="V44" s="44"/>
      <c r="X44" s="33">
        <f t="shared" si="3"/>
        <v>46</v>
      </c>
      <c r="Y44" s="4">
        <f t="shared" si="1"/>
        <v>0.99160000000000004</v>
      </c>
      <c r="Z44" s="3">
        <f t="shared" si="2"/>
        <v>47</v>
      </c>
      <c r="AH44" s="43">
        <v>21</v>
      </c>
      <c r="AI44" s="3">
        <v>1.0129999999999999</v>
      </c>
      <c r="AJ44" s="3">
        <v>0.99299999999999999</v>
      </c>
      <c r="AK44" s="3">
        <v>0.98699999999999999</v>
      </c>
      <c r="AL44" s="3">
        <v>1.008</v>
      </c>
      <c r="AM44" s="3">
        <v>0.99199999999999999</v>
      </c>
      <c r="AN44" s="3">
        <v>1.022</v>
      </c>
      <c r="AO44" s="3">
        <v>1.077</v>
      </c>
      <c r="AP44" s="3">
        <v>0.99399999999999999</v>
      </c>
      <c r="AQ44" s="3">
        <v>1.018</v>
      </c>
      <c r="AR44" s="3">
        <v>1.0049999999999999</v>
      </c>
      <c r="AS44" s="3">
        <v>0.97599999999999998</v>
      </c>
      <c r="AT44" s="3">
        <v>0.99199999999999999</v>
      </c>
      <c r="AU44" s="3">
        <v>0.95799999999999996</v>
      </c>
      <c r="AV44" s="3">
        <v>0.97399999999999998</v>
      </c>
      <c r="AW44" s="3">
        <v>0.97</v>
      </c>
      <c r="AX44" s="3">
        <v>0.96799999999999997</v>
      </c>
      <c r="AY44" s="3">
        <v>1.0149999999999999</v>
      </c>
      <c r="AZ44" s="3">
        <v>0.95299999999999996</v>
      </c>
      <c r="BA44" s="3">
        <v>0.999</v>
      </c>
      <c r="BB44" s="3">
        <v>1.0149999999999999</v>
      </c>
      <c r="BC44" s="33">
        <v>12</v>
      </c>
      <c r="BD44" s="4">
        <v>0.99645000000000006</v>
      </c>
      <c r="BE44" s="3">
        <v>40</v>
      </c>
      <c r="BF44" s="4"/>
    </row>
    <row r="45" spans="1:58" x14ac:dyDescent="0.2">
      <c r="A45" s="43">
        <v>41</v>
      </c>
      <c r="B45" s="3">
        <v>1.022</v>
      </c>
      <c r="C45" s="3">
        <v>1.0329999999999999</v>
      </c>
      <c r="D45" s="3">
        <v>1.016</v>
      </c>
      <c r="E45" s="3">
        <v>1.0029999999999999</v>
      </c>
      <c r="F45" s="3">
        <v>1.0129999999999999</v>
      </c>
      <c r="G45" s="3">
        <v>0.997</v>
      </c>
      <c r="H45" s="3">
        <v>0.995</v>
      </c>
      <c r="I45" s="3">
        <v>1.008</v>
      </c>
      <c r="J45" s="3">
        <v>0.95399999999999996</v>
      </c>
      <c r="K45" s="3">
        <v>0.996</v>
      </c>
      <c r="L45" s="3">
        <v>0.99099999999999999</v>
      </c>
      <c r="M45" s="3">
        <v>1.0309999999999999</v>
      </c>
      <c r="N45" s="3">
        <v>1.018</v>
      </c>
      <c r="O45" s="3">
        <v>0.99</v>
      </c>
      <c r="P45" s="3">
        <v>0.98399999999999999</v>
      </c>
      <c r="Q45" s="3">
        <v>0.98299999999999998</v>
      </c>
      <c r="R45" s="3">
        <v>0.97699999999999998</v>
      </c>
      <c r="S45" s="3">
        <v>0.97799999999999998</v>
      </c>
      <c r="T45" s="3">
        <v>0.97099999999999997</v>
      </c>
      <c r="U45" s="3">
        <v>0.98599999999999999</v>
      </c>
      <c r="V45" s="44"/>
      <c r="X45" s="33">
        <f t="shared" si="3"/>
        <v>35</v>
      </c>
      <c r="Y45" s="4">
        <f t="shared" si="1"/>
        <v>0.9973000000000003</v>
      </c>
      <c r="Z45" s="3">
        <f t="shared" si="2"/>
        <v>34</v>
      </c>
      <c r="AH45" s="43">
        <v>50</v>
      </c>
      <c r="AI45" s="3">
        <v>0.98699999999999999</v>
      </c>
      <c r="AJ45" s="3">
        <v>0.998</v>
      </c>
      <c r="AK45" s="3">
        <v>1.004</v>
      </c>
      <c r="AL45" s="3">
        <v>1.0109999999999999</v>
      </c>
      <c r="AM45" s="3">
        <v>1.0049999999999999</v>
      </c>
      <c r="AN45" s="3">
        <v>1.0009999999999999</v>
      </c>
      <c r="AO45" s="3">
        <v>0.98599999999999999</v>
      </c>
      <c r="AP45" s="3">
        <v>0.97799999999999998</v>
      </c>
      <c r="AQ45" s="3">
        <v>1.01</v>
      </c>
      <c r="AR45" s="3">
        <v>0.94699999999999995</v>
      </c>
      <c r="AS45" s="3">
        <v>1.014</v>
      </c>
      <c r="AT45" s="3">
        <v>1.002</v>
      </c>
      <c r="AU45" s="3">
        <v>1.0069999999999999</v>
      </c>
      <c r="AV45" s="3">
        <v>0.99199999999999999</v>
      </c>
      <c r="AW45" s="3">
        <v>1.008</v>
      </c>
      <c r="AX45" s="3">
        <v>0.997</v>
      </c>
      <c r="AY45" s="3">
        <v>0.98</v>
      </c>
      <c r="AZ45" s="3">
        <v>0.999</v>
      </c>
      <c r="BA45" s="3">
        <v>0.98599999999999999</v>
      </c>
      <c r="BB45" s="3">
        <v>0.98699999999999999</v>
      </c>
      <c r="BC45" s="33">
        <v>34</v>
      </c>
      <c r="BD45" s="4">
        <v>0.99494999999999989</v>
      </c>
      <c r="BE45" s="3">
        <v>41</v>
      </c>
      <c r="BF45" s="4"/>
    </row>
    <row r="46" spans="1:58" x14ac:dyDescent="0.2">
      <c r="A46" s="43">
        <v>42</v>
      </c>
      <c r="B46" s="3">
        <v>0.97699999999999998</v>
      </c>
      <c r="C46" s="3">
        <v>0.96799999999999997</v>
      </c>
      <c r="D46" s="3">
        <v>0.98299999999999998</v>
      </c>
      <c r="E46" s="3">
        <v>1.004</v>
      </c>
      <c r="F46" s="3">
        <v>0.98399999999999999</v>
      </c>
      <c r="G46" s="3">
        <v>1.002</v>
      </c>
      <c r="H46" s="3">
        <v>1.004</v>
      </c>
      <c r="I46" s="3">
        <v>0.98799999999999999</v>
      </c>
      <c r="J46" s="3">
        <v>1.05</v>
      </c>
      <c r="K46" s="3">
        <v>1</v>
      </c>
      <c r="L46" s="3">
        <v>1.008</v>
      </c>
      <c r="M46" s="3">
        <v>0.96599999999999997</v>
      </c>
      <c r="N46" s="3">
        <v>0.98399999999999999</v>
      </c>
      <c r="O46" s="3">
        <v>1.018</v>
      </c>
      <c r="P46" s="3">
        <v>1.012</v>
      </c>
      <c r="Q46" s="3">
        <v>1.018</v>
      </c>
      <c r="R46" s="3">
        <v>1.024</v>
      </c>
      <c r="S46" s="3">
        <v>1.0229999999999999</v>
      </c>
      <c r="T46" s="3">
        <v>1.0329999999999999</v>
      </c>
      <c r="U46" s="3">
        <v>1.0109999999999999</v>
      </c>
      <c r="V46" s="44"/>
      <c r="X46" s="33">
        <f t="shared" si="3"/>
        <v>15</v>
      </c>
      <c r="Y46" s="4">
        <f t="shared" si="1"/>
        <v>1.00285</v>
      </c>
      <c r="Z46" s="3">
        <f t="shared" si="2"/>
        <v>15</v>
      </c>
      <c r="AH46" s="43">
        <v>31</v>
      </c>
      <c r="AI46" s="3">
        <v>0.98399999999999999</v>
      </c>
      <c r="AJ46" s="3">
        <v>1.0049999999999999</v>
      </c>
      <c r="AK46" s="3">
        <v>1.006</v>
      </c>
      <c r="AL46" s="3">
        <v>0.98399999999999999</v>
      </c>
      <c r="AM46" s="3">
        <v>0.98699999999999999</v>
      </c>
      <c r="AN46" s="3">
        <v>1.024</v>
      </c>
      <c r="AO46" s="3">
        <v>1.0089999999999999</v>
      </c>
      <c r="AP46" s="3">
        <v>1.018</v>
      </c>
      <c r="AQ46" s="3">
        <v>0.94899999999999995</v>
      </c>
      <c r="AR46" s="3">
        <v>0.96199999999999997</v>
      </c>
      <c r="AS46" s="3">
        <v>0.98099999999999998</v>
      </c>
      <c r="AT46" s="3">
        <v>0.98299999999999998</v>
      </c>
      <c r="AU46" s="3">
        <v>1.0109999999999999</v>
      </c>
      <c r="AV46" s="3">
        <v>1.002</v>
      </c>
      <c r="AW46" s="3">
        <v>0.996</v>
      </c>
      <c r="AX46" s="3">
        <v>1.0009999999999999</v>
      </c>
      <c r="AY46" s="3">
        <v>0.95899999999999996</v>
      </c>
      <c r="AZ46" s="3">
        <v>0.98399999999999999</v>
      </c>
      <c r="BA46" s="3">
        <v>1.0209999999999999</v>
      </c>
      <c r="BB46" s="3">
        <v>1.02</v>
      </c>
      <c r="BC46" s="33">
        <v>8</v>
      </c>
      <c r="BD46" s="4">
        <v>0.99429999999999996</v>
      </c>
      <c r="BE46" s="3">
        <v>42</v>
      </c>
      <c r="BF46" s="4"/>
    </row>
    <row r="47" spans="1:58" x14ac:dyDescent="0.2">
      <c r="A47" s="43">
        <v>43</v>
      </c>
      <c r="B47" s="3">
        <v>0.98799999999999999</v>
      </c>
      <c r="C47" s="3">
        <v>0.95599999999999996</v>
      </c>
      <c r="D47" s="3">
        <v>0.995</v>
      </c>
      <c r="E47" s="3">
        <v>1.004</v>
      </c>
      <c r="F47" s="3">
        <v>1</v>
      </c>
      <c r="G47" s="3">
        <v>1.016</v>
      </c>
      <c r="H47" s="3">
        <v>1.042</v>
      </c>
      <c r="I47" s="3">
        <v>1.0049999999999999</v>
      </c>
      <c r="J47" s="3">
        <v>1.014</v>
      </c>
      <c r="K47" s="3">
        <v>1.042</v>
      </c>
      <c r="L47" s="3">
        <v>1.018</v>
      </c>
      <c r="M47" s="3">
        <v>1</v>
      </c>
      <c r="N47" s="3">
        <v>1.0169999999999999</v>
      </c>
      <c r="O47" s="3">
        <v>1.0289999999999999</v>
      </c>
      <c r="P47" s="3">
        <v>0.96499999999999997</v>
      </c>
      <c r="Q47" s="3">
        <v>1.0029999999999999</v>
      </c>
      <c r="R47" s="3">
        <v>1.024</v>
      </c>
      <c r="S47" s="3">
        <v>1.026</v>
      </c>
      <c r="T47" s="3">
        <v>0.98799999999999999</v>
      </c>
      <c r="U47" s="3">
        <v>1.0169999999999999</v>
      </c>
      <c r="V47" s="44"/>
      <c r="X47" s="33">
        <f t="shared" si="3"/>
        <v>9</v>
      </c>
      <c r="Y47" s="4">
        <f t="shared" si="1"/>
        <v>1.00745</v>
      </c>
      <c r="Z47" s="3">
        <f t="shared" si="2"/>
        <v>6</v>
      </c>
      <c r="AH47" s="43">
        <v>11</v>
      </c>
      <c r="AI47" s="3">
        <v>1.0349999999999999</v>
      </c>
      <c r="AJ47" s="3">
        <v>0.97399999999999998</v>
      </c>
      <c r="AK47" s="3">
        <v>0.995</v>
      </c>
      <c r="AL47" s="3">
        <v>1.004</v>
      </c>
      <c r="AM47" s="3">
        <v>0.95199999999999996</v>
      </c>
      <c r="AN47" s="3">
        <v>0.97399999999999998</v>
      </c>
      <c r="AO47" s="3">
        <v>0.98399999999999999</v>
      </c>
      <c r="AP47" s="3">
        <v>1</v>
      </c>
      <c r="AQ47" s="3">
        <v>0.97099999999999997</v>
      </c>
      <c r="AR47" s="3">
        <v>1.0189999999999999</v>
      </c>
      <c r="AS47" s="3">
        <v>1.04</v>
      </c>
      <c r="AT47" s="3">
        <v>0.97599999999999998</v>
      </c>
      <c r="AU47" s="3">
        <v>1.03</v>
      </c>
      <c r="AV47" s="3">
        <v>0.98099999999999998</v>
      </c>
      <c r="AW47" s="3">
        <v>0.999</v>
      </c>
      <c r="AX47" s="3">
        <v>0.98199999999999998</v>
      </c>
      <c r="AY47" s="3">
        <v>0.96499999999999997</v>
      </c>
      <c r="AZ47" s="3">
        <v>1.0169999999999999</v>
      </c>
      <c r="BA47" s="3">
        <v>0.997</v>
      </c>
      <c r="BB47" s="3">
        <v>0.98499999999999999</v>
      </c>
      <c r="BC47" s="33">
        <v>37</v>
      </c>
      <c r="BD47" s="4">
        <v>0.99399999999999999</v>
      </c>
      <c r="BE47" s="3">
        <v>43</v>
      </c>
      <c r="BF47" s="4"/>
    </row>
    <row r="48" spans="1:58" x14ac:dyDescent="0.2">
      <c r="A48" s="43">
        <v>44</v>
      </c>
      <c r="B48" s="3">
        <v>1.0089999999999999</v>
      </c>
      <c r="C48" s="3">
        <v>1.042</v>
      </c>
      <c r="D48" s="3">
        <v>0.999</v>
      </c>
      <c r="E48" s="3">
        <v>0.99199999999999999</v>
      </c>
      <c r="F48" s="3">
        <v>1.004</v>
      </c>
      <c r="G48" s="3">
        <v>0.98399999999999999</v>
      </c>
      <c r="H48" s="3">
        <v>0.95899999999999996</v>
      </c>
      <c r="I48" s="3">
        <v>1</v>
      </c>
      <c r="J48" s="3">
        <v>0.98499999999999999</v>
      </c>
      <c r="K48" s="3">
        <v>0.96</v>
      </c>
      <c r="L48" s="3">
        <v>0.98299999999999998</v>
      </c>
      <c r="M48" s="3">
        <v>1.0029999999999999</v>
      </c>
      <c r="N48" s="3">
        <v>0.98</v>
      </c>
      <c r="O48" s="3">
        <v>0.97</v>
      </c>
      <c r="P48" s="3">
        <v>1.0349999999999999</v>
      </c>
      <c r="Q48" s="3">
        <v>1.004</v>
      </c>
      <c r="R48" s="3">
        <v>0.97799999999999998</v>
      </c>
      <c r="S48" s="3">
        <v>0.97199999999999998</v>
      </c>
      <c r="T48" s="3">
        <v>1.014</v>
      </c>
      <c r="U48" s="3">
        <v>0.98299999999999998</v>
      </c>
      <c r="V48" s="44"/>
      <c r="X48" s="33">
        <f t="shared" si="3"/>
        <v>40</v>
      </c>
      <c r="Y48" s="4">
        <f t="shared" si="1"/>
        <v>0.99280000000000013</v>
      </c>
      <c r="Z48" s="3">
        <f t="shared" si="2"/>
        <v>44</v>
      </c>
      <c r="AH48" s="43">
        <v>44</v>
      </c>
      <c r="AI48" s="3">
        <v>1.0089999999999999</v>
      </c>
      <c r="AJ48" s="3">
        <v>1.042</v>
      </c>
      <c r="AK48" s="3">
        <v>0.999</v>
      </c>
      <c r="AL48" s="3">
        <v>0.99199999999999999</v>
      </c>
      <c r="AM48" s="3">
        <v>1.004</v>
      </c>
      <c r="AN48" s="3">
        <v>0.98399999999999999</v>
      </c>
      <c r="AO48" s="3">
        <v>0.95899999999999996</v>
      </c>
      <c r="AP48" s="3">
        <v>1</v>
      </c>
      <c r="AQ48" s="3">
        <v>0.98499999999999999</v>
      </c>
      <c r="AR48" s="3">
        <v>0.96</v>
      </c>
      <c r="AS48" s="3">
        <v>0.98299999999999998</v>
      </c>
      <c r="AT48" s="3">
        <v>1.0029999999999999</v>
      </c>
      <c r="AU48" s="3">
        <v>0.98</v>
      </c>
      <c r="AV48" s="3">
        <v>0.97</v>
      </c>
      <c r="AW48" s="3">
        <v>1.0349999999999999</v>
      </c>
      <c r="AX48" s="3">
        <v>1.004</v>
      </c>
      <c r="AY48" s="3">
        <v>0.97799999999999998</v>
      </c>
      <c r="AZ48" s="3">
        <v>0.97199999999999998</v>
      </c>
      <c r="BA48" s="3">
        <v>1.014</v>
      </c>
      <c r="BB48" s="3">
        <v>0.98299999999999998</v>
      </c>
      <c r="BC48" s="33">
        <v>40</v>
      </c>
      <c r="BD48" s="4">
        <v>0.99280000000000013</v>
      </c>
      <c r="BE48" s="3">
        <v>44</v>
      </c>
      <c r="BF48" s="4"/>
    </row>
    <row r="49" spans="1:58" x14ac:dyDescent="0.2">
      <c r="A49" s="43">
        <v>45</v>
      </c>
      <c r="B49" s="3">
        <v>1</v>
      </c>
      <c r="C49" s="3">
        <v>0.97299999999999998</v>
      </c>
      <c r="D49" s="3">
        <v>1.0189999999999999</v>
      </c>
      <c r="E49" s="3">
        <v>1.0049999999999999</v>
      </c>
      <c r="F49" s="3">
        <v>1.03</v>
      </c>
      <c r="G49" s="3">
        <v>0.96199999999999997</v>
      </c>
      <c r="H49" s="3">
        <v>1.0069999999999999</v>
      </c>
      <c r="I49" s="3">
        <v>0.996</v>
      </c>
      <c r="J49" s="3">
        <v>0.96399999999999997</v>
      </c>
      <c r="K49" s="3">
        <v>1.0189999999999999</v>
      </c>
      <c r="L49" s="3">
        <v>1.034</v>
      </c>
      <c r="M49" s="3">
        <v>1.0349999999999999</v>
      </c>
      <c r="N49" s="3">
        <v>0.97199999999999998</v>
      </c>
      <c r="O49" s="3">
        <v>1</v>
      </c>
      <c r="P49" s="3">
        <v>1.026</v>
      </c>
      <c r="Q49" s="3">
        <v>1.0129999999999999</v>
      </c>
      <c r="R49" s="3">
        <v>0.97099999999999997</v>
      </c>
      <c r="S49" s="3">
        <v>0.94299999999999995</v>
      </c>
      <c r="T49" s="3">
        <v>0.97399999999999998</v>
      </c>
      <c r="U49" s="3">
        <v>0.997</v>
      </c>
      <c r="V49" s="44"/>
      <c r="X49" s="33">
        <f t="shared" si="3"/>
        <v>28</v>
      </c>
      <c r="Y49" s="4">
        <f t="shared" si="1"/>
        <v>0.99700000000000011</v>
      </c>
      <c r="Z49" s="3">
        <f t="shared" si="2"/>
        <v>36</v>
      </c>
      <c r="AH49" s="43">
        <v>33</v>
      </c>
      <c r="AI49" s="3">
        <v>0.97699999999999998</v>
      </c>
      <c r="AJ49" s="3">
        <v>0.98899999999999999</v>
      </c>
      <c r="AK49" s="3">
        <v>1.0009999999999999</v>
      </c>
      <c r="AL49" s="3">
        <v>1.004</v>
      </c>
      <c r="AM49" s="3">
        <v>0.96</v>
      </c>
      <c r="AN49" s="3">
        <v>1.0069999999999999</v>
      </c>
      <c r="AO49" s="3">
        <v>1</v>
      </c>
      <c r="AP49" s="3">
        <v>1.006</v>
      </c>
      <c r="AQ49" s="3">
        <v>0.95299999999999996</v>
      </c>
      <c r="AR49" s="3">
        <v>0.97</v>
      </c>
      <c r="AS49" s="3">
        <v>0.97599999999999998</v>
      </c>
      <c r="AT49" s="3">
        <v>1</v>
      </c>
      <c r="AU49" s="3">
        <v>1.0289999999999999</v>
      </c>
      <c r="AV49" s="3">
        <v>0.99199999999999999</v>
      </c>
      <c r="AW49" s="3">
        <v>0.98299999999999998</v>
      </c>
      <c r="AX49" s="3">
        <v>0.96399999999999997</v>
      </c>
      <c r="AY49" s="3">
        <v>0.98499999999999999</v>
      </c>
      <c r="AZ49" s="3">
        <v>1.0129999999999999</v>
      </c>
      <c r="BA49" s="3">
        <v>1.0329999999999999</v>
      </c>
      <c r="BB49" s="3">
        <v>0.997</v>
      </c>
      <c r="BC49" s="33">
        <v>28</v>
      </c>
      <c r="BD49" s="4">
        <v>0.99195000000000033</v>
      </c>
      <c r="BE49" s="3">
        <v>45</v>
      </c>
      <c r="BF49" s="4"/>
    </row>
    <row r="50" spans="1:58" x14ac:dyDescent="0.2">
      <c r="A50" s="43">
        <v>46</v>
      </c>
      <c r="B50" s="3">
        <v>1.0009999999999999</v>
      </c>
      <c r="C50" s="3">
        <v>1.028</v>
      </c>
      <c r="D50" s="3">
        <v>0.97599999999999998</v>
      </c>
      <c r="E50" s="3">
        <v>0.996</v>
      </c>
      <c r="F50" s="3">
        <v>0.97199999999999998</v>
      </c>
      <c r="G50" s="3">
        <v>1.0329999999999999</v>
      </c>
      <c r="H50" s="3">
        <v>0.997</v>
      </c>
      <c r="I50" s="3">
        <v>1</v>
      </c>
      <c r="J50" s="3">
        <v>1.0369999999999999</v>
      </c>
      <c r="K50" s="3">
        <v>0.98</v>
      </c>
      <c r="L50" s="3">
        <v>0.96799999999999997</v>
      </c>
      <c r="M50" s="3">
        <v>0.96599999999999997</v>
      </c>
      <c r="N50" s="3">
        <v>1.0309999999999999</v>
      </c>
      <c r="O50" s="3">
        <v>0.995</v>
      </c>
      <c r="P50" s="3">
        <v>0.97099999999999997</v>
      </c>
      <c r="Q50" s="3">
        <v>0.98099999999999998</v>
      </c>
      <c r="R50" s="3">
        <v>1.026</v>
      </c>
      <c r="S50" s="3">
        <v>1.0589999999999999</v>
      </c>
      <c r="T50" s="3">
        <v>1.024</v>
      </c>
      <c r="U50" s="3">
        <v>1.0009999999999999</v>
      </c>
      <c r="V50" s="44"/>
      <c r="X50" s="33">
        <f t="shared" si="3"/>
        <v>25</v>
      </c>
      <c r="Y50" s="4">
        <f t="shared" si="1"/>
        <v>1.0021</v>
      </c>
      <c r="Z50" s="3">
        <f t="shared" si="2"/>
        <v>18</v>
      </c>
      <c r="AH50" s="43">
        <v>26</v>
      </c>
      <c r="AI50" s="3">
        <v>0.98399999999999999</v>
      </c>
      <c r="AJ50" s="3">
        <v>1.004</v>
      </c>
      <c r="AK50" s="3">
        <v>1.016</v>
      </c>
      <c r="AL50" s="3">
        <v>0.99</v>
      </c>
      <c r="AM50" s="3">
        <v>0.99299999999999999</v>
      </c>
      <c r="AN50" s="3">
        <v>1.0289999999999999</v>
      </c>
      <c r="AO50" s="3">
        <v>1</v>
      </c>
      <c r="AP50" s="3">
        <v>1.014</v>
      </c>
      <c r="AQ50" s="3">
        <v>0.996</v>
      </c>
      <c r="AR50" s="3">
        <v>1.04</v>
      </c>
      <c r="AS50" s="3">
        <v>0.92900000000000005</v>
      </c>
      <c r="AT50" s="3">
        <v>0.98099999999999998</v>
      </c>
      <c r="AU50" s="3">
        <v>0.98199999999999998</v>
      </c>
      <c r="AV50" s="3">
        <v>0.96199999999999997</v>
      </c>
      <c r="AW50" s="3">
        <v>0.997</v>
      </c>
      <c r="AX50" s="3">
        <v>1.016</v>
      </c>
      <c r="AY50" s="3">
        <v>0.98699999999999999</v>
      </c>
      <c r="AZ50" s="3">
        <v>0.95599999999999996</v>
      </c>
      <c r="BA50" s="3">
        <v>0.95699999999999996</v>
      </c>
      <c r="BB50" s="3">
        <v>1.006</v>
      </c>
      <c r="BC50" s="33">
        <v>19</v>
      </c>
      <c r="BD50" s="4">
        <v>0.99194999999999989</v>
      </c>
      <c r="BE50" s="3">
        <v>46</v>
      </c>
      <c r="BF50" s="4"/>
    </row>
    <row r="51" spans="1:58" x14ac:dyDescent="0.2">
      <c r="A51" s="43">
        <v>47</v>
      </c>
      <c r="B51" s="3">
        <v>0.98899999999999999</v>
      </c>
      <c r="C51" s="3">
        <v>1.0089999999999999</v>
      </c>
      <c r="D51" s="3">
        <v>1.01</v>
      </c>
      <c r="E51" s="3">
        <v>0.98299999999999998</v>
      </c>
      <c r="F51" s="3">
        <v>0.97</v>
      </c>
      <c r="G51" s="3">
        <v>0.98099999999999998</v>
      </c>
      <c r="H51" s="3">
        <v>1.0269999999999999</v>
      </c>
      <c r="I51" s="3">
        <v>0.97</v>
      </c>
      <c r="J51" s="3">
        <v>0.98499999999999999</v>
      </c>
      <c r="K51" s="3">
        <v>1.0329999999999999</v>
      </c>
      <c r="L51" s="3">
        <v>0.98099999999999998</v>
      </c>
      <c r="M51" s="3">
        <v>1.014</v>
      </c>
      <c r="N51" s="3">
        <v>0.98399999999999999</v>
      </c>
      <c r="O51" s="3">
        <v>1.0009999999999999</v>
      </c>
      <c r="P51" s="3">
        <v>1.0429999999999999</v>
      </c>
      <c r="Q51" s="3">
        <v>1.0169999999999999</v>
      </c>
      <c r="R51" s="3">
        <v>0.95899999999999996</v>
      </c>
      <c r="S51" s="3">
        <v>1.0109999999999999</v>
      </c>
      <c r="T51" s="3">
        <v>1.014</v>
      </c>
      <c r="U51" s="3">
        <v>0.95299999999999996</v>
      </c>
      <c r="V51" s="44"/>
      <c r="X51" s="33">
        <f t="shared" si="3"/>
        <v>50</v>
      </c>
      <c r="Y51" s="4">
        <f t="shared" si="1"/>
        <v>0.9966999999999997</v>
      </c>
      <c r="Z51" s="3">
        <f t="shared" si="2"/>
        <v>38</v>
      </c>
      <c r="AH51" s="43">
        <v>40</v>
      </c>
      <c r="AI51" s="3">
        <v>0.97899999999999998</v>
      </c>
      <c r="AJ51" s="3">
        <v>0.95299999999999996</v>
      </c>
      <c r="AK51" s="3">
        <v>0.96599999999999997</v>
      </c>
      <c r="AL51" s="3">
        <v>0.96899999999999997</v>
      </c>
      <c r="AM51" s="3">
        <v>0.97799999999999998</v>
      </c>
      <c r="AN51" s="3">
        <v>0.96199999999999997</v>
      </c>
      <c r="AO51" s="3">
        <v>1.028</v>
      </c>
      <c r="AP51" s="3">
        <v>0.996</v>
      </c>
      <c r="AQ51" s="3">
        <v>0.97599999999999998</v>
      </c>
      <c r="AR51" s="3">
        <v>1.026</v>
      </c>
      <c r="AS51" s="3">
        <v>0.98899999999999999</v>
      </c>
      <c r="AT51" s="3">
        <v>0.98299999999999998</v>
      </c>
      <c r="AU51" s="3">
        <v>1.0469999999999999</v>
      </c>
      <c r="AV51" s="3">
        <v>1.0089999999999999</v>
      </c>
      <c r="AW51" s="3">
        <v>1.0249999999999999</v>
      </c>
      <c r="AX51" s="3">
        <v>1.0189999999999999</v>
      </c>
      <c r="AY51" s="3">
        <v>0.995</v>
      </c>
      <c r="AZ51" s="3">
        <v>0.96399999999999997</v>
      </c>
      <c r="BA51" s="3">
        <v>0.98799999999999999</v>
      </c>
      <c r="BB51" s="3">
        <v>0.98</v>
      </c>
      <c r="BC51" s="33">
        <v>46</v>
      </c>
      <c r="BD51" s="4">
        <v>0.99160000000000004</v>
      </c>
      <c r="BE51" s="3">
        <v>47</v>
      </c>
      <c r="BF51" s="4"/>
    </row>
    <row r="52" spans="1:58" x14ac:dyDescent="0.2">
      <c r="A52" s="43">
        <v>48</v>
      </c>
      <c r="B52" s="3">
        <v>1.01</v>
      </c>
      <c r="C52" s="3">
        <v>0.98899999999999999</v>
      </c>
      <c r="D52" s="3">
        <v>0.99199999999999999</v>
      </c>
      <c r="E52" s="3">
        <v>1.022</v>
      </c>
      <c r="F52" s="3">
        <v>1.0289999999999999</v>
      </c>
      <c r="G52" s="3">
        <v>1.0169999999999999</v>
      </c>
      <c r="H52" s="3">
        <v>0.97</v>
      </c>
      <c r="I52" s="3">
        <v>1.032</v>
      </c>
      <c r="J52" s="3">
        <v>1.02</v>
      </c>
      <c r="K52" s="3">
        <v>0.96899999999999997</v>
      </c>
      <c r="L52" s="3">
        <v>1.0209999999999999</v>
      </c>
      <c r="M52" s="3">
        <v>0.99299999999999999</v>
      </c>
      <c r="N52" s="3">
        <v>1.0149999999999999</v>
      </c>
      <c r="O52" s="3">
        <v>0.999</v>
      </c>
      <c r="P52" s="3">
        <v>0.95599999999999996</v>
      </c>
      <c r="Q52" s="3">
        <v>0.98199999999999998</v>
      </c>
      <c r="R52" s="3">
        <v>1.044</v>
      </c>
      <c r="S52" s="3">
        <v>0.98599999999999999</v>
      </c>
      <c r="T52" s="3">
        <v>0.98399999999999999</v>
      </c>
      <c r="U52" s="3">
        <v>1.046</v>
      </c>
      <c r="V52" s="44"/>
      <c r="X52" s="33">
        <f t="shared" si="3"/>
        <v>1</v>
      </c>
      <c r="Y52" s="4">
        <f t="shared" si="1"/>
        <v>1.0038</v>
      </c>
      <c r="Z52" s="3">
        <f t="shared" si="2"/>
        <v>11</v>
      </c>
      <c r="AH52" s="43">
        <v>23</v>
      </c>
      <c r="AI52" s="3">
        <v>1.024</v>
      </c>
      <c r="AJ52" s="3">
        <v>0.95699999999999996</v>
      </c>
      <c r="AK52" s="3">
        <v>0.98699999999999999</v>
      </c>
      <c r="AL52" s="3">
        <v>0.97399999999999998</v>
      </c>
      <c r="AM52" s="3">
        <v>1.002</v>
      </c>
      <c r="AN52" s="3">
        <v>0.97799999999999998</v>
      </c>
      <c r="AO52" s="3">
        <v>0.95499999999999996</v>
      </c>
      <c r="AP52" s="3">
        <v>1.024</v>
      </c>
      <c r="AQ52" s="3">
        <v>0.97699999999999998</v>
      </c>
      <c r="AR52" s="3">
        <v>0.97299999999999998</v>
      </c>
      <c r="AS52" s="3">
        <v>0.98</v>
      </c>
      <c r="AT52" s="3">
        <v>1.0069999999999999</v>
      </c>
      <c r="AU52" s="3">
        <v>0.97399999999999998</v>
      </c>
      <c r="AV52" s="3">
        <v>1</v>
      </c>
      <c r="AW52" s="3">
        <v>0.99399999999999999</v>
      </c>
      <c r="AX52" s="3">
        <v>1.03</v>
      </c>
      <c r="AY52" s="3">
        <v>0.97699999999999998</v>
      </c>
      <c r="AZ52" s="3">
        <v>1.0109999999999999</v>
      </c>
      <c r="BA52" s="3">
        <v>0.98299999999999998</v>
      </c>
      <c r="BB52" s="3">
        <v>1.014</v>
      </c>
      <c r="BC52" s="33">
        <v>14</v>
      </c>
      <c r="BD52" s="4">
        <v>0.99104999999999988</v>
      </c>
      <c r="BE52" s="3">
        <v>48</v>
      </c>
      <c r="BF52" s="4"/>
    </row>
    <row r="53" spans="1:58" x14ac:dyDescent="0.2">
      <c r="A53" s="43">
        <v>49</v>
      </c>
      <c r="B53" s="3">
        <v>1.0089999999999999</v>
      </c>
      <c r="C53" s="3">
        <v>1</v>
      </c>
      <c r="D53" s="3">
        <v>0.99199999999999999</v>
      </c>
      <c r="E53" s="3">
        <v>0.98699999999999999</v>
      </c>
      <c r="F53" s="3">
        <v>0.99399999999999999</v>
      </c>
      <c r="G53" s="3">
        <v>1.0029999999999999</v>
      </c>
      <c r="H53" s="3">
        <v>1.0109999999999999</v>
      </c>
      <c r="I53" s="3">
        <v>1.018</v>
      </c>
      <c r="J53" s="3">
        <v>0.98799999999999999</v>
      </c>
      <c r="K53" s="3">
        <v>1.0529999999999999</v>
      </c>
      <c r="L53" s="3">
        <v>0.98099999999999998</v>
      </c>
      <c r="M53" s="3">
        <v>1.0009999999999999</v>
      </c>
      <c r="N53" s="3">
        <v>0.99099999999999999</v>
      </c>
      <c r="O53" s="3">
        <v>1.0069999999999999</v>
      </c>
      <c r="P53" s="3">
        <v>0.98799999999999999</v>
      </c>
      <c r="Q53" s="3">
        <v>1.014</v>
      </c>
      <c r="R53" s="3">
        <v>1.018</v>
      </c>
      <c r="S53" s="3">
        <v>0.998</v>
      </c>
      <c r="T53" s="3">
        <v>1.0109999999999999</v>
      </c>
      <c r="U53" s="3">
        <v>1.0089999999999999</v>
      </c>
      <c r="V53" s="44"/>
      <c r="X53" s="33">
        <f t="shared" si="3"/>
        <v>17</v>
      </c>
      <c r="Y53" s="4">
        <f t="shared" si="1"/>
        <v>1.0036499999999999</v>
      </c>
      <c r="Z53" s="3">
        <f t="shared" si="2"/>
        <v>14</v>
      </c>
      <c r="AH53" s="43">
        <v>29</v>
      </c>
      <c r="AI53" s="3">
        <v>0.996</v>
      </c>
      <c r="AJ53" s="3">
        <v>0.98499999999999999</v>
      </c>
      <c r="AK53" s="3">
        <v>1.006</v>
      </c>
      <c r="AL53" s="3">
        <v>0.99099999999999999</v>
      </c>
      <c r="AM53" s="3">
        <v>0.96199999999999997</v>
      </c>
      <c r="AN53" s="3">
        <v>0.98699999999999999</v>
      </c>
      <c r="AO53" s="3">
        <v>0.98599999999999999</v>
      </c>
      <c r="AP53" s="3">
        <v>1.0129999999999999</v>
      </c>
      <c r="AQ53" s="3">
        <v>0.96099999999999997</v>
      </c>
      <c r="AR53" s="3">
        <v>1.004</v>
      </c>
      <c r="AS53" s="3">
        <v>1.008</v>
      </c>
      <c r="AT53" s="3">
        <v>0.95899999999999996</v>
      </c>
      <c r="AU53" s="3">
        <v>1</v>
      </c>
      <c r="AV53" s="3">
        <v>0.996</v>
      </c>
      <c r="AW53" s="3">
        <v>1.0209999999999999</v>
      </c>
      <c r="AX53" s="3">
        <v>0.95699999999999996</v>
      </c>
      <c r="AY53" s="3">
        <v>0.97199999999999998</v>
      </c>
      <c r="AZ53" s="3">
        <v>0.98899999999999999</v>
      </c>
      <c r="BA53" s="3">
        <v>0.96399999999999997</v>
      </c>
      <c r="BB53" s="3">
        <v>1.002</v>
      </c>
      <c r="BC53" s="33">
        <v>23</v>
      </c>
      <c r="BD53" s="4">
        <v>0.98794999999999999</v>
      </c>
      <c r="BE53" s="3">
        <v>49</v>
      </c>
      <c r="BF53" s="4"/>
    </row>
    <row r="54" spans="1:58" x14ac:dyDescent="0.2">
      <c r="A54" s="43">
        <v>50</v>
      </c>
      <c r="B54" s="3">
        <v>0.98699999999999999</v>
      </c>
      <c r="C54" s="3">
        <v>0.998</v>
      </c>
      <c r="D54" s="3">
        <v>1.004</v>
      </c>
      <c r="E54" s="3">
        <v>1.0109999999999999</v>
      </c>
      <c r="F54" s="3">
        <v>1.0049999999999999</v>
      </c>
      <c r="G54" s="3">
        <v>1.0009999999999999</v>
      </c>
      <c r="H54" s="3">
        <v>0.98599999999999999</v>
      </c>
      <c r="I54" s="3">
        <v>0.97799999999999998</v>
      </c>
      <c r="J54" s="3">
        <v>1.01</v>
      </c>
      <c r="K54" s="3">
        <v>0.94699999999999995</v>
      </c>
      <c r="L54" s="3">
        <v>1.014</v>
      </c>
      <c r="M54" s="3">
        <v>1.002</v>
      </c>
      <c r="N54" s="3">
        <v>1.0069999999999999</v>
      </c>
      <c r="O54" s="3">
        <v>0.99199999999999999</v>
      </c>
      <c r="P54" s="3">
        <v>1.008</v>
      </c>
      <c r="Q54" s="3">
        <v>0.997</v>
      </c>
      <c r="R54" s="3">
        <v>0.98</v>
      </c>
      <c r="S54" s="3">
        <v>0.999</v>
      </c>
      <c r="T54" s="3">
        <v>0.98599999999999999</v>
      </c>
      <c r="U54" s="3">
        <v>0.98699999999999999</v>
      </c>
      <c r="V54" s="44"/>
      <c r="X54" s="33">
        <f t="shared" si="3"/>
        <v>34</v>
      </c>
      <c r="Y54" s="4">
        <f t="shared" si="1"/>
        <v>0.99494999999999989</v>
      </c>
      <c r="Z54" s="3">
        <f t="shared" si="2"/>
        <v>41</v>
      </c>
      <c r="AH54" s="43">
        <v>13</v>
      </c>
      <c r="AI54" s="3">
        <v>1.0049999999999999</v>
      </c>
      <c r="AJ54" s="3">
        <v>0.98899999999999999</v>
      </c>
      <c r="AK54" s="3">
        <v>0.96899999999999997</v>
      </c>
      <c r="AL54" s="3">
        <v>1.0009999999999999</v>
      </c>
      <c r="AM54" s="3">
        <v>0.95699999999999996</v>
      </c>
      <c r="AN54" s="3">
        <v>1.0049999999999999</v>
      </c>
      <c r="AO54" s="3">
        <v>0.95699999999999996</v>
      </c>
      <c r="AP54" s="3">
        <v>0.96299999999999997</v>
      </c>
      <c r="AQ54" s="3">
        <v>0.98399999999999999</v>
      </c>
      <c r="AR54" s="3">
        <v>0.98899999999999999</v>
      </c>
      <c r="AS54" s="3">
        <v>1.0369999999999999</v>
      </c>
      <c r="AT54" s="3">
        <v>0.97099999999999997</v>
      </c>
      <c r="AU54" s="3">
        <v>0.94399999999999995</v>
      </c>
      <c r="AV54" s="3">
        <v>0.98499999999999999</v>
      </c>
      <c r="AW54" s="3">
        <v>1.0269999999999999</v>
      </c>
      <c r="AX54" s="3">
        <v>1.006</v>
      </c>
      <c r="AY54" s="3">
        <v>0.99399999999999999</v>
      </c>
      <c r="AZ54" s="3">
        <v>1</v>
      </c>
      <c r="BA54" s="3">
        <v>0.97499999999999998</v>
      </c>
      <c r="BB54" s="3">
        <v>0.99399999999999999</v>
      </c>
      <c r="BC54" s="33">
        <v>31</v>
      </c>
      <c r="BD54" s="4">
        <v>0.98759999999999992</v>
      </c>
      <c r="BE54" s="3">
        <v>50</v>
      </c>
      <c r="BF54" s="4"/>
    </row>
    <row r="55" spans="1:58" x14ac:dyDescent="0.2">
      <c r="X55" s="33"/>
      <c r="Y55" s="4"/>
      <c r="AH55" s="43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33"/>
      <c r="BF55" s="4"/>
    </row>
    <row r="56" spans="1:58" x14ac:dyDescent="0.2">
      <c r="X56" s="33"/>
      <c r="Y56" s="4"/>
      <c r="AH56" s="43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33"/>
      <c r="BF56" s="4"/>
    </row>
    <row r="57" spans="1:58" x14ac:dyDescent="0.2">
      <c r="X57" s="33"/>
      <c r="Y57" s="4"/>
      <c r="AH57" s="43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33"/>
      <c r="BF57" s="4"/>
    </row>
    <row r="58" spans="1:58" x14ac:dyDescent="0.2">
      <c r="X58" s="33"/>
      <c r="Y58" s="4"/>
      <c r="AH58" s="43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33"/>
      <c r="BF58" s="4"/>
    </row>
    <row r="59" spans="1:58" x14ac:dyDescent="0.2">
      <c r="X59" s="33"/>
      <c r="Y59" s="4"/>
      <c r="AH59" s="43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33"/>
      <c r="BF59" s="4"/>
    </row>
    <row r="60" spans="1:58" x14ac:dyDescent="0.2">
      <c r="X60" s="33"/>
      <c r="Y60" s="4"/>
      <c r="AH60" s="43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33"/>
      <c r="BF60" s="4"/>
    </row>
    <row r="61" spans="1:58" x14ac:dyDescent="0.2">
      <c r="X61" s="33"/>
      <c r="Y61" s="4"/>
      <c r="AH61" s="43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33"/>
      <c r="BF61" s="4"/>
    </row>
    <row r="62" spans="1:58" x14ac:dyDescent="0.2">
      <c r="X62" s="33"/>
      <c r="Y62" s="4"/>
      <c r="AH62" s="43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33"/>
      <c r="BF62" s="4"/>
    </row>
    <row r="63" spans="1:58" x14ac:dyDescent="0.2">
      <c r="X63" s="33"/>
      <c r="Y63" s="4"/>
      <c r="AH63" s="43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33"/>
      <c r="BF63" s="4"/>
    </row>
    <row r="64" spans="1:58" x14ac:dyDescent="0.2">
      <c r="X64" s="33"/>
      <c r="Y64" s="4"/>
      <c r="AH64" s="43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33"/>
      <c r="BF64" s="4"/>
    </row>
    <row r="65" spans="24:58" x14ac:dyDescent="0.2">
      <c r="X65" s="33"/>
      <c r="Y65" s="4"/>
      <c r="AH65" s="43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33"/>
      <c r="BF65" s="4"/>
    </row>
    <row r="66" spans="24:58" x14ac:dyDescent="0.2">
      <c r="X66" s="33"/>
      <c r="Y66" s="4"/>
      <c r="AH66" s="43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33"/>
      <c r="BF66" s="4"/>
    </row>
    <row r="67" spans="24:58" x14ac:dyDescent="0.2">
      <c r="X67" s="33"/>
      <c r="Y67" s="4"/>
      <c r="AH67" s="43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33"/>
      <c r="BF67" s="4"/>
    </row>
    <row r="68" spans="24:58" x14ac:dyDescent="0.2">
      <c r="X68" s="33"/>
      <c r="Y68" s="4"/>
      <c r="AH68" s="43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33"/>
      <c r="BF68" s="4"/>
    </row>
    <row r="69" spans="24:58" x14ac:dyDescent="0.2">
      <c r="X69" s="33"/>
      <c r="Y69" s="4"/>
      <c r="AH69" s="43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33"/>
      <c r="BF69" s="4"/>
    </row>
    <row r="70" spans="24:58" x14ac:dyDescent="0.2">
      <c r="X70" s="33"/>
      <c r="Y70" s="4"/>
      <c r="AH70" s="43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33"/>
      <c r="BF70" s="4"/>
    </row>
    <row r="71" spans="24:58" x14ac:dyDescent="0.2">
      <c r="X71" s="33"/>
      <c r="Y71" s="4"/>
      <c r="AH71" s="43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33"/>
      <c r="BF71" s="4"/>
    </row>
    <row r="72" spans="24:58" x14ac:dyDescent="0.2">
      <c r="X72" s="33"/>
      <c r="Y72" s="4"/>
      <c r="AH72" s="43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33"/>
      <c r="BF72" s="4"/>
    </row>
    <row r="73" spans="24:58" x14ac:dyDescent="0.2">
      <c r="X73" s="33"/>
      <c r="Y73" s="4"/>
      <c r="AH73" s="43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33"/>
      <c r="BF73" s="4"/>
    </row>
    <row r="74" spans="24:58" x14ac:dyDescent="0.2">
      <c r="X74" s="33"/>
      <c r="Y74" s="4"/>
      <c r="AH74" s="43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33"/>
      <c r="BF74" s="4"/>
    </row>
    <row r="75" spans="24:58" x14ac:dyDescent="0.2">
      <c r="X75" s="33"/>
      <c r="Y75" s="4"/>
      <c r="AH75" s="43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33"/>
      <c r="BF75" s="4"/>
    </row>
    <row r="76" spans="24:58" x14ac:dyDescent="0.2">
      <c r="X76" s="33"/>
      <c r="Y76" s="4"/>
      <c r="AH76" s="43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33"/>
      <c r="BF76" s="4"/>
    </row>
    <row r="77" spans="24:58" x14ac:dyDescent="0.2">
      <c r="X77" s="33"/>
      <c r="Y77" s="4"/>
      <c r="AH77" s="43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33"/>
      <c r="BF77" s="4"/>
    </row>
    <row r="78" spans="24:58" x14ac:dyDescent="0.2">
      <c r="X78" s="33"/>
      <c r="Y78" s="4"/>
      <c r="AH78" s="43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33"/>
      <c r="BF78" s="4"/>
    </row>
    <row r="79" spans="24:58" x14ac:dyDescent="0.2">
      <c r="X79" s="33"/>
      <c r="Y79" s="4"/>
      <c r="AH79" s="43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33"/>
      <c r="BF79" s="4"/>
    </row>
    <row r="80" spans="24:58" x14ac:dyDescent="0.2">
      <c r="X80" s="33"/>
      <c r="Y80" s="4"/>
      <c r="AH80" s="43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33"/>
      <c r="BF80" s="4"/>
    </row>
    <row r="81" spans="24:58" x14ac:dyDescent="0.2">
      <c r="X81" s="33"/>
      <c r="Y81" s="4"/>
      <c r="AH81" s="43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33"/>
      <c r="BF81" s="4"/>
    </row>
    <row r="82" spans="24:58" x14ac:dyDescent="0.2">
      <c r="X82" s="33"/>
      <c r="Y82" s="4"/>
      <c r="AH82" s="43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33"/>
      <c r="BF82" s="4"/>
    </row>
    <row r="83" spans="24:58" x14ac:dyDescent="0.2">
      <c r="X83" s="33"/>
      <c r="Y83" s="4"/>
      <c r="AH83" s="43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33"/>
      <c r="BF83" s="4"/>
    </row>
    <row r="84" spans="24:58" x14ac:dyDescent="0.2">
      <c r="X84" s="33"/>
      <c r="Y84" s="4"/>
      <c r="AH84" s="43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33"/>
      <c r="BF84" s="4"/>
    </row>
    <row r="85" spans="24:58" x14ac:dyDescent="0.2">
      <c r="X85" s="33"/>
      <c r="Y85" s="4"/>
      <c r="AH85" s="43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33"/>
      <c r="BF85" s="4"/>
    </row>
    <row r="86" spans="24:58" x14ac:dyDescent="0.2">
      <c r="X86" s="33"/>
      <c r="Y86" s="4"/>
      <c r="AH86" s="43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33"/>
      <c r="BF86" s="4"/>
    </row>
    <row r="87" spans="24:58" x14ac:dyDescent="0.2">
      <c r="X87" s="33"/>
      <c r="Y87" s="4"/>
      <c r="AH87" s="43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33"/>
      <c r="BF87" s="4"/>
    </row>
    <row r="88" spans="24:58" x14ac:dyDescent="0.2">
      <c r="X88" s="33"/>
      <c r="Y88" s="4"/>
      <c r="AH88" s="43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33"/>
      <c r="BF88" s="4"/>
    </row>
    <row r="89" spans="24:58" x14ac:dyDescent="0.2">
      <c r="X89" s="33"/>
      <c r="Y89" s="4"/>
      <c r="AH89" s="43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33"/>
      <c r="BF89" s="4"/>
    </row>
    <row r="90" spans="24:58" x14ac:dyDescent="0.2">
      <c r="X90" s="33"/>
      <c r="Y90" s="4"/>
      <c r="AH90" s="43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33"/>
      <c r="BF90" s="4"/>
    </row>
    <row r="91" spans="24:58" x14ac:dyDescent="0.2">
      <c r="X91" s="33"/>
      <c r="Y91" s="4"/>
      <c r="AH91" s="43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33"/>
      <c r="BF91" s="4"/>
    </row>
    <row r="92" spans="24:58" x14ac:dyDescent="0.2">
      <c r="X92" s="33"/>
      <c r="Y92" s="4"/>
      <c r="AH92" s="43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33"/>
      <c r="BF92" s="4"/>
    </row>
    <row r="93" spans="24:58" x14ac:dyDescent="0.2">
      <c r="X93" s="33"/>
      <c r="Y93" s="4"/>
      <c r="AH93" s="43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33"/>
      <c r="BF93" s="4"/>
    </row>
    <row r="94" spans="24:58" x14ac:dyDescent="0.2">
      <c r="X94" s="33"/>
      <c r="Y94" s="4"/>
      <c r="AH94" s="43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33"/>
      <c r="BF94" s="4"/>
    </row>
    <row r="95" spans="24:58" x14ac:dyDescent="0.2">
      <c r="X95" s="33"/>
      <c r="Y95" s="4"/>
      <c r="AH95" s="43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33"/>
      <c r="BF95" s="4"/>
    </row>
    <row r="96" spans="24:58" x14ac:dyDescent="0.2">
      <c r="X96" s="33"/>
      <c r="Y96" s="4"/>
      <c r="AH96" s="43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33"/>
      <c r="BF96" s="4"/>
    </row>
    <row r="97" spans="24:58" x14ac:dyDescent="0.2">
      <c r="X97" s="33"/>
      <c r="Y97" s="4"/>
      <c r="AH97" s="43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33"/>
      <c r="BF97" s="4"/>
    </row>
    <row r="98" spans="24:58" x14ac:dyDescent="0.2">
      <c r="X98" s="33"/>
      <c r="Y98" s="4"/>
      <c r="AH98" s="43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33"/>
      <c r="BF98" s="4"/>
    </row>
    <row r="99" spans="24:58" x14ac:dyDescent="0.2">
      <c r="X99" s="33"/>
      <c r="Y99" s="4"/>
      <c r="AH99" s="43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33"/>
      <c r="BF99" s="4"/>
    </row>
    <row r="100" spans="24:58" x14ac:dyDescent="0.2">
      <c r="X100" s="33"/>
      <c r="Y100" s="4"/>
      <c r="AH100" s="43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33"/>
      <c r="BF100" s="4"/>
    </row>
    <row r="101" spans="24:58" x14ac:dyDescent="0.2">
      <c r="X101" s="33"/>
      <c r="Y101" s="4"/>
      <c r="AH101" s="43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33"/>
      <c r="BF101" s="4"/>
    </row>
    <row r="102" spans="24:58" x14ac:dyDescent="0.2">
      <c r="X102" s="33"/>
      <c r="Y102" s="4"/>
      <c r="AH102" s="43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33"/>
      <c r="BF102" s="4"/>
    </row>
    <row r="103" spans="24:58" x14ac:dyDescent="0.2">
      <c r="X103" s="33"/>
      <c r="Y103" s="4"/>
      <c r="AH103" s="43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33"/>
      <c r="BF103" s="4"/>
    </row>
    <row r="104" spans="24:58" x14ac:dyDescent="0.2">
      <c r="X104" s="33"/>
      <c r="Y104" s="4"/>
      <c r="AH104" s="43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33"/>
      <c r="BF104" s="4"/>
    </row>
  </sheetData>
  <sortState ref="AH5:BG54">
    <sortCondition ref="BE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A136"/>
  <sheetViews>
    <sheetView zoomScale="85" workbookViewId="0">
      <selection activeCell="E18" sqref="E18"/>
    </sheetView>
  </sheetViews>
  <sheetFormatPr defaultRowHeight="12.75" x14ac:dyDescent="0.2"/>
  <cols>
    <col min="1" max="1" width="9.140625" style="3"/>
    <col min="2" max="2" width="16" style="3" bestFit="1" customWidth="1"/>
    <col min="3" max="3" width="9.7109375" style="3" bestFit="1" customWidth="1"/>
    <col min="4" max="16384" width="9.140625" style="3"/>
  </cols>
  <sheetData>
    <row r="1" spans="2:27" x14ac:dyDescent="0.2">
      <c r="C1" s="3">
        <f>C33</f>
        <v>2015</v>
      </c>
      <c r="D1" s="3">
        <f t="shared" ref="D1:V1" si="0">D33</f>
        <v>2016</v>
      </c>
      <c r="E1" s="3">
        <f t="shared" si="0"/>
        <v>2017</v>
      </c>
      <c r="F1" s="3">
        <f t="shared" si="0"/>
        <v>2018</v>
      </c>
      <c r="G1" s="3">
        <f t="shared" si="0"/>
        <v>2019</v>
      </c>
      <c r="H1" s="3">
        <f t="shared" si="0"/>
        <v>2020</v>
      </c>
      <c r="I1" s="3">
        <f t="shared" si="0"/>
        <v>2021</v>
      </c>
      <c r="J1" s="3">
        <f t="shared" si="0"/>
        <v>2022</v>
      </c>
      <c r="K1" s="3">
        <f t="shared" si="0"/>
        <v>2023</v>
      </c>
      <c r="L1" s="3">
        <f t="shared" si="0"/>
        <v>2024</v>
      </c>
      <c r="M1" s="3">
        <f t="shared" si="0"/>
        <v>2025</v>
      </c>
      <c r="N1" s="3">
        <f t="shared" si="0"/>
        <v>2026</v>
      </c>
      <c r="O1" s="3">
        <f t="shared" si="0"/>
        <v>2027</v>
      </c>
      <c r="P1" s="3">
        <f t="shared" si="0"/>
        <v>2028</v>
      </c>
      <c r="Q1" s="3">
        <f t="shared" si="0"/>
        <v>2029</v>
      </c>
      <c r="R1" s="3">
        <f t="shared" si="0"/>
        <v>2030</v>
      </c>
      <c r="S1" s="3">
        <f t="shared" si="0"/>
        <v>2031</v>
      </c>
      <c r="T1" s="3">
        <f t="shared" si="0"/>
        <v>2032</v>
      </c>
      <c r="U1" s="3">
        <f t="shared" si="0"/>
        <v>2033</v>
      </c>
      <c r="V1" s="3">
        <f t="shared" si="0"/>
        <v>2034</v>
      </c>
      <c r="Z1" s="33" t="s">
        <v>45</v>
      </c>
      <c r="AA1" s="33" t="s">
        <v>44</v>
      </c>
    </row>
    <row r="2" spans="2:27" x14ac:dyDescent="0.2">
      <c r="B2" s="3">
        <v>0.99</v>
      </c>
      <c r="C2" s="4">
        <f t="shared" ref="C2:R8" si="1">PERCENTILE(C$34:C$83,$B2)</f>
        <v>1.03522</v>
      </c>
      <c r="D2" s="4">
        <f t="shared" si="1"/>
        <v>1.0345899999999999</v>
      </c>
      <c r="E2" s="4">
        <f t="shared" si="1"/>
        <v>1.03657</v>
      </c>
      <c r="F2" s="4">
        <f t="shared" si="1"/>
        <v>1.03304</v>
      </c>
      <c r="G2" s="4">
        <f t="shared" si="1"/>
        <v>1.04108</v>
      </c>
      <c r="H2" s="4">
        <f t="shared" si="1"/>
        <v>1.03965</v>
      </c>
      <c r="I2" s="4">
        <f t="shared" si="1"/>
        <v>1.0355699999999999</v>
      </c>
      <c r="J2" s="4">
        <f t="shared" si="1"/>
        <v>1.03406</v>
      </c>
      <c r="K2" s="4">
        <f t="shared" si="1"/>
        <v>1.0361399999999998</v>
      </c>
      <c r="L2" s="4">
        <f t="shared" si="1"/>
        <v>1.0451199999999998</v>
      </c>
      <c r="M2" s="4">
        <f t="shared" si="1"/>
        <v>1.0340199999999999</v>
      </c>
      <c r="N2" s="4">
        <f t="shared" si="1"/>
        <v>1.0361199999999999</v>
      </c>
      <c r="O2" s="4">
        <f t="shared" si="1"/>
        <v>1.028</v>
      </c>
      <c r="P2" s="4">
        <f t="shared" si="1"/>
        <v>1.0255699999999999</v>
      </c>
      <c r="Q2" s="4">
        <f t="shared" si="1"/>
        <v>1.02851</v>
      </c>
      <c r="R2" s="4">
        <f t="shared" si="1"/>
        <v>1.04261</v>
      </c>
      <c r="S2" s="4">
        <f t="shared" ref="M2:V8" si="2">PERCENTILE(S$34:S$83,$B2)</f>
        <v>1.0390600000000001</v>
      </c>
      <c r="T2" s="4">
        <f t="shared" si="2"/>
        <v>1.0416300000000001</v>
      </c>
      <c r="U2" s="4">
        <f t="shared" si="2"/>
        <v>1.0451599999999999</v>
      </c>
      <c r="V2" s="4">
        <f t="shared" si="2"/>
        <v>1.0270600000000001</v>
      </c>
      <c r="Z2" s="33">
        <v>1</v>
      </c>
      <c r="AA2" s="33" t="s">
        <v>50</v>
      </c>
    </row>
    <row r="3" spans="2:27" x14ac:dyDescent="0.2">
      <c r="B3" s="3">
        <v>0.9</v>
      </c>
      <c r="C3" s="4">
        <f t="shared" si="1"/>
        <v>1.018</v>
      </c>
      <c r="D3" s="4">
        <f t="shared" si="1"/>
        <v>1.0183</v>
      </c>
      <c r="E3" s="4">
        <f t="shared" si="1"/>
        <v>1.0281</v>
      </c>
      <c r="F3" s="4">
        <f t="shared" si="1"/>
        <v>1.0190999999999999</v>
      </c>
      <c r="G3" s="4">
        <f t="shared" si="1"/>
        <v>1.0171999999999999</v>
      </c>
      <c r="H3" s="4">
        <f t="shared" si="1"/>
        <v>1.0213999999999999</v>
      </c>
      <c r="I3" s="4">
        <f t="shared" si="1"/>
        <v>1.028</v>
      </c>
      <c r="J3" s="4">
        <f t="shared" si="1"/>
        <v>1.0203</v>
      </c>
      <c r="K3" s="4">
        <f t="shared" si="1"/>
        <v>1.0181</v>
      </c>
      <c r="L3" s="4">
        <f t="shared" si="1"/>
        <v>1.0270999999999999</v>
      </c>
      <c r="M3" s="4">
        <f t="shared" si="2"/>
        <v>1.0243</v>
      </c>
      <c r="N3" s="4">
        <f t="shared" si="2"/>
        <v>1.0241</v>
      </c>
      <c r="O3" s="4">
        <f t="shared" si="2"/>
        <v>1.022</v>
      </c>
      <c r="P3" s="4">
        <f t="shared" si="2"/>
        <v>1.0181</v>
      </c>
      <c r="Q3" s="4">
        <f t="shared" si="2"/>
        <v>1.0230999999999999</v>
      </c>
      <c r="R3" s="4">
        <f t="shared" si="2"/>
        <v>1.0173999999999999</v>
      </c>
      <c r="S3" s="4">
        <f t="shared" si="2"/>
        <v>1.0232999999999999</v>
      </c>
      <c r="T3" s="4">
        <f t="shared" si="2"/>
        <v>1.0201</v>
      </c>
      <c r="U3" s="4">
        <f t="shared" si="2"/>
        <v>1.0201</v>
      </c>
      <c r="V3" s="4">
        <f t="shared" si="2"/>
        <v>1.0161</v>
      </c>
      <c r="W3" s="4"/>
      <c r="X3" s="4"/>
      <c r="Y3" s="4"/>
      <c r="Z3" s="48">
        <v>5</v>
      </c>
      <c r="AA3" s="33" t="s">
        <v>14</v>
      </c>
    </row>
    <row r="4" spans="2:27" x14ac:dyDescent="0.2">
      <c r="B4" s="3">
        <v>0.75</v>
      </c>
      <c r="C4" s="4">
        <f t="shared" si="1"/>
        <v>1.0117499999999999</v>
      </c>
      <c r="D4" s="4">
        <f t="shared" si="1"/>
        <v>1.0107499999999998</v>
      </c>
      <c r="E4" s="4">
        <f t="shared" si="1"/>
        <v>1.0129999999999999</v>
      </c>
      <c r="F4" s="4">
        <f t="shared" si="1"/>
        <v>1.01</v>
      </c>
      <c r="G4" s="4">
        <f t="shared" si="1"/>
        <v>1.012</v>
      </c>
      <c r="H4" s="4">
        <f t="shared" si="1"/>
        <v>1.008</v>
      </c>
      <c r="I4" s="4">
        <f t="shared" si="1"/>
        <v>1.0185</v>
      </c>
      <c r="J4" s="4">
        <f t="shared" si="1"/>
        <v>1.0069999999999999</v>
      </c>
      <c r="K4" s="4">
        <f t="shared" si="1"/>
        <v>1.006</v>
      </c>
      <c r="L4" s="4">
        <f t="shared" si="1"/>
        <v>1.0125</v>
      </c>
      <c r="M4" s="4">
        <f t="shared" si="2"/>
        <v>1.0137499999999999</v>
      </c>
      <c r="N4" s="4">
        <f t="shared" si="2"/>
        <v>1.0129999999999999</v>
      </c>
      <c r="O4" s="4">
        <f t="shared" si="2"/>
        <v>1.012</v>
      </c>
      <c r="P4" s="4">
        <f t="shared" si="2"/>
        <v>1.01125</v>
      </c>
      <c r="Q4" s="4">
        <f t="shared" si="2"/>
        <v>1.0147499999999998</v>
      </c>
      <c r="R4" s="4">
        <f t="shared" si="2"/>
        <v>1.01</v>
      </c>
      <c r="S4" s="4">
        <f t="shared" si="2"/>
        <v>1.0165</v>
      </c>
      <c r="T4" s="4">
        <f t="shared" si="2"/>
        <v>1.01</v>
      </c>
      <c r="U4" s="4">
        <f t="shared" si="2"/>
        <v>1.01</v>
      </c>
      <c r="V4" s="4">
        <f t="shared" si="2"/>
        <v>1.0089999999999999</v>
      </c>
      <c r="W4" s="4"/>
      <c r="X4" s="4"/>
      <c r="Y4" s="4"/>
      <c r="Z4" s="48">
        <v>13</v>
      </c>
      <c r="AA4" s="33" t="s">
        <v>13</v>
      </c>
    </row>
    <row r="5" spans="2:27" x14ac:dyDescent="0.2">
      <c r="B5" s="3">
        <v>0.5</v>
      </c>
      <c r="C5" s="4">
        <f t="shared" si="1"/>
        <v>0.99950000000000006</v>
      </c>
      <c r="D5" s="4">
        <f t="shared" si="1"/>
        <v>1</v>
      </c>
      <c r="E5" s="4">
        <f t="shared" si="1"/>
        <v>1.0004999999999999</v>
      </c>
      <c r="F5" s="4">
        <f t="shared" si="1"/>
        <v>1</v>
      </c>
      <c r="G5" s="4">
        <f t="shared" si="1"/>
        <v>0.99949999999999994</v>
      </c>
      <c r="H5" s="4">
        <f t="shared" si="1"/>
        <v>1</v>
      </c>
      <c r="I5" s="4">
        <f t="shared" si="1"/>
        <v>1</v>
      </c>
      <c r="J5" s="4">
        <f t="shared" si="1"/>
        <v>1.0009999999999999</v>
      </c>
      <c r="K5" s="4">
        <f t="shared" si="1"/>
        <v>0.999</v>
      </c>
      <c r="L5" s="4">
        <f t="shared" si="1"/>
        <v>0.99950000000000006</v>
      </c>
      <c r="M5" s="4">
        <f t="shared" si="2"/>
        <v>1</v>
      </c>
      <c r="N5" s="4">
        <f t="shared" si="2"/>
        <v>1.0004999999999999</v>
      </c>
      <c r="O5" s="4">
        <f t="shared" si="2"/>
        <v>1</v>
      </c>
      <c r="P5" s="4">
        <f t="shared" si="2"/>
        <v>0.999</v>
      </c>
      <c r="Q5" s="4">
        <f t="shared" si="2"/>
        <v>1</v>
      </c>
      <c r="R5" s="4">
        <f t="shared" si="2"/>
        <v>0.99950000000000006</v>
      </c>
      <c r="S5" s="4">
        <f t="shared" si="2"/>
        <v>1.0009999999999999</v>
      </c>
      <c r="T5" s="4">
        <f t="shared" si="2"/>
        <v>1.0009999999999999</v>
      </c>
      <c r="U5" s="4">
        <f t="shared" si="2"/>
        <v>1</v>
      </c>
      <c r="V5" s="4">
        <f t="shared" si="2"/>
        <v>0.99950000000000006</v>
      </c>
      <c r="W5" s="4"/>
      <c r="X5" s="4"/>
      <c r="Y5" s="4"/>
      <c r="Z5" s="48">
        <v>25</v>
      </c>
      <c r="AA5" s="33" t="s">
        <v>5</v>
      </c>
    </row>
    <row r="6" spans="2:27" x14ac:dyDescent="0.2">
      <c r="B6" s="3">
        <v>0.25</v>
      </c>
      <c r="C6" s="4">
        <f t="shared" si="1"/>
        <v>0.98899999999999999</v>
      </c>
      <c r="D6" s="4">
        <f t="shared" si="1"/>
        <v>0.98899999999999999</v>
      </c>
      <c r="E6" s="4">
        <f t="shared" si="1"/>
        <v>0.98750000000000004</v>
      </c>
      <c r="F6" s="4">
        <f t="shared" si="1"/>
        <v>0.98924999999999996</v>
      </c>
      <c r="G6" s="4">
        <f t="shared" si="1"/>
        <v>0.98824999999999996</v>
      </c>
      <c r="H6" s="4">
        <f t="shared" si="1"/>
        <v>0.98950000000000005</v>
      </c>
      <c r="I6" s="4">
        <f t="shared" si="1"/>
        <v>0.98124999999999996</v>
      </c>
      <c r="J6" s="4">
        <f t="shared" si="1"/>
        <v>0.99324999999999997</v>
      </c>
      <c r="K6" s="4">
        <f t="shared" si="1"/>
        <v>0.99399999999999999</v>
      </c>
      <c r="L6" s="4">
        <f t="shared" si="1"/>
        <v>0.98824999999999996</v>
      </c>
      <c r="M6" s="4">
        <f t="shared" si="2"/>
        <v>0.98524999999999996</v>
      </c>
      <c r="N6" s="4">
        <f t="shared" si="2"/>
        <v>0.98699999999999999</v>
      </c>
      <c r="O6" s="4">
        <f t="shared" si="2"/>
        <v>0.98899999999999999</v>
      </c>
      <c r="P6" s="4">
        <f t="shared" si="2"/>
        <v>0.98824999999999996</v>
      </c>
      <c r="Q6" s="4">
        <f t="shared" si="2"/>
        <v>0.98699999999999999</v>
      </c>
      <c r="R6" s="4">
        <f t="shared" si="2"/>
        <v>0.99024999999999996</v>
      </c>
      <c r="S6" s="4">
        <f t="shared" si="2"/>
        <v>0.98424999999999996</v>
      </c>
      <c r="T6" s="4">
        <f t="shared" si="2"/>
        <v>0.98824999999999996</v>
      </c>
      <c r="U6" s="4">
        <f t="shared" si="2"/>
        <v>0.98824999999999996</v>
      </c>
      <c r="V6" s="4">
        <f t="shared" si="2"/>
        <v>0.99024999999999996</v>
      </c>
      <c r="W6" s="4"/>
      <c r="X6" s="4"/>
      <c r="Y6" s="4"/>
      <c r="Z6" s="48">
        <v>37</v>
      </c>
      <c r="AA6" s="33" t="s">
        <v>12</v>
      </c>
    </row>
    <row r="7" spans="2:27" x14ac:dyDescent="0.2">
      <c r="B7" s="3">
        <v>0.1</v>
      </c>
      <c r="C7" s="4">
        <f t="shared" si="1"/>
        <v>0.9819</v>
      </c>
      <c r="D7" s="4">
        <f t="shared" si="1"/>
        <v>0.98080000000000001</v>
      </c>
      <c r="E7" s="4">
        <f t="shared" si="1"/>
        <v>0.9728</v>
      </c>
      <c r="F7" s="4">
        <f t="shared" si="1"/>
        <v>0.98180000000000001</v>
      </c>
      <c r="G7" s="4">
        <f t="shared" si="1"/>
        <v>0.98280000000000001</v>
      </c>
      <c r="H7" s="4">
        <f t="shared" si="1"/>
        <v>0.97989999999999999</v>
      </c>
      <c r="I7" s="4">
        <f t="shared" si="1"/>
        <v>0.97370000000000001</v>
      </c>
      <c r="J7" s="4">
        <f t="shared" si="1"/>
        <v>0.97889999999999999</v>
      </c>
      <c r="K7" s="4">
        <f t="shared" si="1"/>
        <v>0.98439999999999994</v>
      </c>
      <c r="L7" s="4">
        <f t="shared" si="1"/>
        <v>0.97370000000000001</v>
      </c>
      <c r="M7" s="4">
        <f t="shared" si="2"/>
        <v>0.97789999999999999</v>
      </c>
      <c r="N7" s="4">
        <f t="shared" si="2"/>
        <v>0.97399999999999998</v>
      </c>
      <c r="O7" s="4">
        <f t="shared" si="2"/>
        <v>0.97899999999999998</v>
      </c>
      <c r="P7" s="4">
        <f t="shared" si="2"/>
        <v>0.98099999999999998</v>
      </c>
      <c r="Q7" s="4">
        <f t="shared" si="2"/>
        <v>0.97789999999999999</v>
      </c>
      <c r="R7" s="4">
        <f t="shared" si="2"/>
        <v>0.98329999999999995</v>
      </c>
      <c r="S7" s="4">
        <f t="shared" si="2"/>
        <v>0.97599999999999998</v>
      </c>
      <c r="T7" s="4">
        <f t="shared" si="2"/>
        <v>0.98</v>
      </c>
      <c r="U7" s="4">
        <f t="shared" si="2"/>
        <v>0.98070000000000002</v>
      </c>
      <c r="V7" s="4">
        <f t="shared" si="2"/>
        <v>0.9849</v>
      </c>
      <c r="W7" s="4"/>
      <c r="X7" s="4"/>
      <c r="Y7" s="4"/>
      <c r="Z7" s="48">
        <v>45</v>
      </c>
      <c r="AA7" s="33" t="s">
        <v>11</v>
      </c>
    </row>
    <row r="8" spans="2:27" x14ac:dyDescent="0.2">
      <c r="B8" s="3">
        <v>0.01</v>
      </c>
      <c r="C8" s="4">
        <f t="shared" si="1"/>
        <v>0.96731</v>
      </c>
      <c r="D8" s="4">
        <f t="shared" si="1"/>
        <v>0.96695999999999993</v>
      </c>
      <c r="E8" s="4">
        <f t="shared" si="1"/>
        <v>0.96443000000000001</v>
      </c>
      <c r="F8" s="4">
        <f t="shared" si="1"/>
        <v>0.97040999999999999</v>
      </c>
      <c r="G8" s="4">
        <f t="shared" si="1"/>
        <v>0.96046999999999993</v>
      </c>
      <c r="H8" s="4">
        <f t="shared" si="1"/>
        <v>0.96283999999999992</v>
      </c>
      <c r="I8" s="4">
        <f t="shared" si="1"/>
        <v>0.96494000000000002</v>
      </c>
      <c r="J8" s="4">
        <f t="shared" si="1"/>
        <v>0.96643000000000001</v>
      </c>
      <c r="K8" s="4">
        <f t="shared" si="1"/>
        <v>0.97092000000000001</v>
      </c>
      <c r="L8" s="4">
        <f t="shared" si="1"/>
        <v>0.95740999999999998</v>
      </c>
      <c r="M8" s="4">
        <f t="shared" si="2"/>
        <v>0.96746999999999994</v>
      </c>
      <c r="N8" s="4">
        <f t="shared" si="2"/>
        <v>0.96643000000000001</v>
      </c>
      <c r="O8" s="4">
        <f t="shared" si="2"/>
        <v>0.97197999999999996</v>
      </c>
      <c r="P8" s="4">
        <f t="shared" si="2"/>
        <v>0.97948999999999997</v>
      </c>
      <c r="Q8" s="4">
        <f t="shared" si="2"/>
        <v>0.96944999999999992</v>
      </c>
      <c r="R8" s="4">
        <f t="shared" si="2"/>
        <v>0.95994000000000002</v>
      </c>
      <c r="S8" s="4">
        <f t="shared" si="2"/>
        <v>0.96344999999999992</v>
      </c>
      <c r="T8" s="4">
        <f t="shared" si="2"/>
        <v>0.95838999999999996</v>
      </c>
      <c r="U8" s="4">
        <f t="shared" si="2"/>
        <v>0.95740999999999998</v>
      </c>
      <c r="V8" s="4">
        <f t="shared" si="2"/>
        <v>0.97192000000000001</v>
      </c>
      <c r="W8" s="5"/>
      <c r="Z8" s="48">
        <v>50</v>
      </c>
      <c r="AA8" s="33" t="s">
        <v>49</v>
      </c>
    </row>
    <row r="10" spans="2:27" x14ac:dyDescent="0.2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7" x14ac:dyDescent="0.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7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7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7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2:27" x14ac:dyDescent="0.2">
      <c r="B16" s="8" t="str">
        <f>C30</f>
        <v>MP_Shock_PV</v>
      </c>
      <c r="C16" s="9">
        <f>Forecasts!B5</f>
        <v>34.417499999999997</v>
      </c>
      <c r="D16" s="9">
        <f>Forecasts!C5</f>
        <v>35.734999999999999</v>
      </c>
      <c r="E16" s="9">
        <f>Forecasts!D5</f>
        <v>38.448333333333338</v>
      </c>
      <c r="F16" s="9">
        <f>Forecasts!E5</f>
        <v>41.428333333333335</v>
      </c>
      <c r="G16" s="9">
        <f>Forecasts!F5</f>
        <v>43.772500000000001</v>
      </c>
      <c r="H16" s="9">
        <f>Forecasts!G5</f>
        <v>46.06</v>
      </c>
      <c r="I16" s="9">
        <f>Forecasts!H5</f>
        <v>47.723333333333329</v>
      </c>
      <c r="J16" s="9">
        <f>Forecasts!I5</f>
        <v>49.424166666666657</v>
      </c>
      <c r="K16" s="9">
        <f>Forecasts!J5</f>
        <v>51.413333333333327</v>
      </c>
      <c r="L16" s="9">
        <f>Forecasts!K5</f>
        <v>53.53</v>
      </c>
      <c r="M16" s="9">
        <f>Forecasts!L5</f>
        <v>55.567499999999995</v>
      </c>
      <c r="N16" s="9">
        <f>Forecasts!M5</f>
        <v>57.597500000000004</v>
      </c>
      <c r="O16" s="9">
        <f>Forecasts!N5</f>
        <v>59.881666666666668</v>
      </c>
      <c r="P16" s="9">
        <f>Forecasts!O5</f>
        <v>61.704166666666659</v>
      </c>
      <c r="Q16" s="9">
        <f>Forecasts!P5</f>
        <v>64.069999999999993</v>
      </c>
      <c r="R16" s="9">
        <f>Forecasts!Q5</f>
        <v>66.254166666666677</v>
      </c>
      <c r="S16" s="9">
        <f>Forecasts!R5</f>
        <v>67.652499999999989</v>
      </c>
      <c r="T16" s="9">
        <f>Forecasts!S5</f>
        <v>68.146666666666661</v>
      </c>
      <c r="U16" s="9">
        <f>Forecasts!T5</f>
        <v>69.152500000000003</v>
      </c>
      <c r="V16" s="9">
        <f>Forecasts!U5</f>
        <v>70.229166666666671</v>
      </c>
      <c r="W16" s="9">
        <f>Forecasts!V5</f>
        <v>0</v>
      </c>
      <c r="X16" s="9">
        <f>Forecasts!W5</f>
        <v>0</v>
      </c>
      <c r="Y16" s="9"/>
    </row>
    <row r="17" spans="2:25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2:25" x14ac:dyDescent="0.2">
      <c r="B18" s="61" t="s">
        <v>51</v>
      </c>
      <c r="C18" s="62">
        <f>MIN(C19:V19)</f>
        <v>2.3372924250000011</v>
      </c>
      <c r="D18" s="66" t="s">
        <v>52</v>
      </c>
      <c r="E18" s="62">
        <f>MAX(C19:V19)</f>
        <v>6.0681318749999917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10"/>
      <c r="X18" s="10"/>
      <c r="Y18" s="10"/>
    </row>
    <row r="19" spans="2:25" x14ac:dyDescent="0.2">
      <c r="B19" s="65"/>
      <c r="C19" s="62">
        <f t="shared" ref="C19:V19" si="3">C22-C28</f>
        <v>2.3372924250000011</v>
      </c>
      <c r="D19" s="62">
        <f t="shared" si="3"/>
        <v>2.4167580499999985</v>
      </c>
      <c r="E19" s="62">
        <f t="shared" si="3"/>
        <v>2.7736627666666678</v>
      </c>
      <c r="F19" s="62">
        <f t="shared" si="3"/>
        <v>2.5946565166666602</v>
      </c>
      <c r="G19" s="62">
        <f t="shared" si="3"/>
        <v>3.5285012249999994</v>
      </c>
      <c r="H19" s="62">
        <f t="shared" si="3"/>
        <v>3.537868600000003</v>
      </c>
      <c r="I19" s="62">
        <f t="shared" si="3"/>
        <v>3.3706990333333309</v>
      </c>
      <c r="J19" s="62">
        <f t="shared" si="3"/>
        <v>3.3425563916666619</v>
      </c>
      <c r="K19" s="62">
        <f t="shared" si="3"/>
        <v>3.353177599999988</v>
      </c>
      <c r="L19" s="62">
        <f t="shared" si="3"/>
        <v>4.6951162999999951</v>
      </c>
      <c r="M19" s="62">
        <f t="shared" si="3"/>
        <v>3.6980171249999998</v>
      </c>
      <c r="N19" s="62">
        <f t="shared" si="3"/>
        <v>4.0139697749999925</v>
      </c>
      <c r="O19" s="62">
        <f t="shared" si="3"/>
        <v>3.354570966666671</v>
      </c>
      <c r="P19" s="62">
        <f t="shared" si="3"/>
        <v>2.8433279999999925</v>
      </c>
      <c r="Q19" s="62">
        <f t="shared" si="3"/>
        <v>3.783974200000003</v>
      </c>
      <c r="R19" s="62">
        <f t="shared" si="3"/>
        <v>5.4772319583333413</v>
      </c>
      <c r="S19" s="62">
        <f t="shared" si="3"/>
        <v>5.1152055250000075</v>
      </c>
      <c r="T19" s="62">
        <f t="shared" si="3"/>
        <v>5.6725285333333346</v>
      </c>
      <c r="U19" s="62">
        <f t="shared" si="3"/>
        <v>6.0681318749999917</v>
      </c>
      <c r="V19" s="62">
        <f t="shared" si="3"/>
        <v>3.8724362500000069</v>
      </c>
      <c r="W19" s="10"/>
      <c r="X19" s="10"/>
      <c r="Y19" s="10"/>
    </row>
    <row r="20" spans="2:25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2:25" x14ac:dyDescent="0.2">
      <c r="C21" s="35">
        <f>C33</f>
        <v>2015</v>
      </c>
      <c r="D21" s="35">
        <f t="shared" ref="D21:V21" si="4">D33</f>
        <v>2016</v>
      </c>
      <c r="E21" s="35">
        <f t="shared" si="4"/>
        <v>2017</v>
      </c>
      <c r="F21" s="35">
        <f t="shared" si="4"/>
        <v>2018</v>
      </c>
      <c r="G21" s="35">
        <f t="shared" si="4"/>
        <v>2019</v>
      </c>
      <c r="H21" s="35">
        <f t="shared" si="4"/>
        <v>2020</v>
      </c>
      <c r="I21" s="35">
        <f t="shared" si="4"/>
        <v>2021</v>
      </c>
      <c r="J21" s="35">
        <f t="shared" si="4"/>
        <v>2022</v>
      </c>
      <c r="K21" s="35">
        <f t="shared" si="4"/>
        <v>2023</v>
      </c>
      <c r="L21" s="35">
        <f t="shared" si="4"/>
        <v>2024</v>
      </c>
      <c r="M21" s="35">
        <f t="shared" si="4"/>
        <v>2025</v>
      </c>
      <c r="N21" s="35">
        <f t="shared" si="4"/>
        <v>2026</v>
      </c>
      <c r="O21" s="35">
        <f t="shared" si="4"/>
        <v>2027</v>
      </c>
      <c r="P21" s="35">
        <f t="shared" si="4"/>
        <v>2028</v>
      </c>
      <c r="Q21" s="35">
        <f t="shared" si="4"/>
        <v>2029</v>
      </c>
      <c r="R21" s="35">
        <f t="shared" si="4"/>
        <v>2030</v>
      </c>
      <c r="S21" s="35">
        <f t="shared" si="4"/>
        <v>2031</v>
      </c>
      <c r="T21" s="35">
        <f t="shared" si="4"/>
        <v>2032</v>
      </c>
      <c r="U21" s="35">
        <f t="shared" si="4"/>
        <v>2033</v>
      </c>
      <c r="V21" s="35">
        <f t="shared" si="4"/>
        <v>2034</v>
      </c>
      <c r="W21" s="4"/>
      <c r="X21" s="4"/>
      <c r="Y21" s="4"/>
    </row>
    <row r="22" spans="2:25" x14ac:dyDescent="0.2">
      <c r="B22" s="3" t="s">
        <v>49</v>
      </c>
      <c r="C22" s="11">
        <f t="shared" ref="C22:V23" si="5">C2*C$16</f>
        <v>35.629684349999998</v>
      </c>
      <c r="D22" s="11">
        <f t="shared" si="5"/>
        <v>36.971073649999994</v>
      </c>
      <c r="E22" s="11">
        <f t="shared" si="5"/>
        <v>39.854388883333336</v>
      </c>
      <c r="F22" s="11">
        <f t="shared" si="5"/>
        <v>42.797125466666664</v>
      </c>
      <c r="G22" s="11">
        <f t="shared" si="5"/>
        <v>45.5706743</v>
      </c>
      <c r="H22" s="11">
        <f t="shared" si="5"/>
        <v>47.886279000000002</v>
      </c>
      <c r="I22" s="11">
        <f t="shared" si="5"/>
        <v>49.420852299999993</v>
      </c>
      <c r="J22" s="11">
        <f t="shared" si="5"/>
        <v>51.107553783333323</v>
      </c>
      <c r="K22" s="11">
        <f t="shared" si="5"/>
        <v>53.271411199999982</v>
      </c>
      <c r="L22" s="11">
        <f t="shared" si="5"/>
        <v>55.945273599999993</v>
      </c>
      <c r="M22" s="11">
        <f t="shared" si="5"/>
        <v>57.457906349999995</v>
      </c>
      <c r="N22" s="11">
        <f t="shared" si="5"/>
        <v>59.677921699999999</v>
      </c>
      <c r="O22" s="11">
        <f t="shared" si="5"/>
        <v>61.558353333333336</v>
      </c>
      <c r="P22" s="11">
        <f t="shared" si="5"/>
        <v>63.281942208333319</v>
      </c>
      <c r="Q22" s="11">
        <f t="shared" si="5"/>
        <v>65.89663569999999</v>
      </c>
      <c r="R22" s="11">
        <f t="shared" si="5"/>
        <v>69.077256708333351</v>
      </c>
      <c r="S22" s="11">
        <f t="shared" si="5"/>
        <v>70.295006649999991</v>
      </c>
      <c r="T22" s="11">
        <f t="shared" si="5"/>
        <v>70.983612399999998</v>
      </c>
      <c r="U22" s="11">
        <f t="shared" si="5"/>
        <v>72.275426899999999</v>
      </c>
      <c r="V22" s="11">
        <f t="shared" si="5"/>
        <v>72.129567916666673</v>
      </c>
      <c r="W22" s="4"/>
      <c r="X22" s="4"/>
      <c r="Y22" s="4"/>
    </row>
    <row r="23" spans="2:25" x14ac:dyDescent="0.2">
      <c r="B23" s="3" t="s">
        <v>11</v>
      </c>
      <c r="C23" s="11">
        <f t="shared" si="5"/>
        <v>35.037014999999997</v>
      </c>
      <c r="D23" s="11">
        <f t="shared" si="5"/>
        <v>36.3889505</v>
      </c>
      <c r="E23" s="11">
        <f t="shared" si="5"/>
        <v>39.528731500000006</v>
      </c>
      <c r="F23" s="11">
        <f t="shared" si="5"/>
        <v>42.219614499999999</v>
      </c>
      <c r="G23" s="11">
        <f t="shared" si="5"/>
        <v>44.525386999999995</v>
      </c>
      <c r="H23" s="11">
        <f t="shared" si="5"/>
        <v>47.045683999999994</v>
      </c>
      <c r="I23" s="11">
        <f t="shared" si="5"/>
        <v>49.059586666666661</v>
      </c>
      <c r="J23" s="11">
        <f t="shared" si="5"/>
        <v>50.427477249999988</v>
      </c>
      <c r="K23" s="11">
        <f t="shared" si="5"/>
        <v>52.343914666666663</v>
      </c>
      <c r="L23" s="11">
        <f t="shared" si="5"/>
        <v>54.980662999999993</v>
      </c>
      <c r="M23" s="11">
        <f t="shared" si="5"/>
        <v>56.917790249999996</v>
      </c>
      <c r="N23" s="11">
        <f t="shared" si="5"/>
        <v>58.985599750000006</v>
      </c>
      <c r="O23" s="11">
        <f t="shared" si="5"/>
        <v>61.199063333333335</v>
      </c>
      <c r="P23" s="11">
        <f t="shared" si="5"/>
        <v>62.821012083333322</v>
      </c>
      <c r="Q23" s="11">
        <f t="shared" si="5"/>
        <v>65.550016999999983</v>
      </c>
      <c r="R23" s="11">
        <f t="shared" si="5"/>
        <v>67.406989166666662</v>
      </c>
      <c r="S23" s="11">
        <f t="shared" si="5"/>
        <v>69.228803249999984</v>
      </c>
      <c r="T23" s="11">
        <f t="shared" si="5"/>
        <v>69.516414666666662</v>
      </c>
      <c r="U23" s="11">
        <f t="shared" si="5"/>
        <v>70.542465250000006</v>
      </c>
      <c r="V23" s="11">
        <f t="shared" si="5"/>
        <v>71.359856250000007</v>
      </c>
      <c r="W23" s="10"/>
      <c r="X23" s="10"/>
      <c r="Y23" s="10"/>
    </row>
    <row r="24" spans="2:25" x14ac:dyDescent="0.2">
      <c r="B24" s="3" t="s">
        <v>12</v>
      </c>
      <c r="C24" s="11">
        <f t="shared" ref="C24:V24" si="6">C4*C$16</f>
        <v>34.821905624999992</v>
      </c>
      <c r="D24" s="11">
        <f t="shared" si="6"/>
        <v>36.119151249999994</v>
      </c>
      <c r="E24" s="11">
        <f t="shared" si="6"/>
        <v>38.948161666666664</v>
      </c>
      <c r="F24" s="11">
        <f t="shared" si="6"/>
        <v>41.842616666666672</v>
      </c>
      <c r="G24" s="11">
        <f t="shared" si="6"/>
        <v>44.29777</v>
      </c>
      <c r="H24" s="11">
        <f t="shared" si="6"/>
        <v>46.42848</v>
      </c>
      <c r="I24" s="11">
        <f t="shared" si="6"/>
        <v>48.606214999999992</v>
      </c>
      <c r="J24" s="11">
        <f t="shared" si="6"/>
        <v>49.77013583333332</v>
      </c>
      <c r="K24" s="11">
        <f t="shared" si="6"/>
        <v>51.72181333333333</v>
      </c>
      <c r="L24" s="11">
        <f t="shared" si="6"/>
        <v>54.199125000000002</v>
      </c>
      <c r="M24" s="11">
        <f t="shared" si="6"/>
        <v>56.331553124999992</v>
      </c>
      <c r="N24" s="11">
        <f t="shared" si="6"/>
        <v>58.346267499999996</v>
      </c>
      <c r="O24" s="11">
        <f t="shared" si="6"/>
        <v>60.600246666666671</v>
      </c>
      <c r="P24" s="11">
        <f t="shared" si="6"/>
        <v>62.398338541666661</v>
      </c>
      <c r="Q24" s="11">
        <f t="shared" si="6"/>
        <v>65.015032499999975</v>
      </c>
      <c r="R24" s="11">
        <f t="shared" si="6"/>
        <v>66.916708333333347</v>
      </c>
      <c r="S24" s="11">
        <f t="shared" si="6"/>
        <v>68.768766249999985</v>
      </c>
      <c r="T24" s="11">
        <f t="shared" si="6"/>
        <v>68.828133333333327</v>
      </c>
      <c r="U24" s="11">
        <f t="shared" si="6"/>
        <v>69.844025000000002</v>
      </c>
      <c r="V24" s="11">
        <f t="shared" si="6"/>
        <v>70.861229166666661</v>
      </c>
      <c r="W24" s="10"/>
      <c r="X24" s="10"/>
      <c r="Y24" s="10"/>
    </row>
    <row r="25" spans="2:25" x14ac:dyDescent="0.2">
      <c r="B25" s="3" t="s">
        <v>5</v>
      </c>
      <c r="C25" s="11">
        <f t="shared" ref="C25:V25" si="7">AVERAGE(C$34:C$133)*C$16</f>
        <v>34.415434949999998</v>
      </c>
      <c r="D25" s="11">
        <f t="shared" si="7"/>
        <v>35.734285299999996</v>
      </c>
      <c r="E25" s="11">
        <f t="shared" si="7"/>
        <v>38.446026433333351</v>
      </c>
      <c r="F25" s="11">
        <f t="shared" si="7"/>
        <v>41.433304733333337</v>
      </c>
      <c r="G25" s="11">
        <f t="shared" si="7"/>
        <v>43.771624550000006</v>
      </c>
      <c r="H25" s="11">
        <f t="shared" si="7"/>
        <v>46.06</v>
      </c>
      <c r="I25" s="11">
        <f t="shared" si="7"/>
        <v>47.724287799999992</v>
      </c>
      <c r="J25" s="11">
        <f t="shared" si="7"/>
        <v>49.42416666666665</v>
      </c>
      <c r="K25" s="11">
        <f t="shared" si="7"/>
        <v>51.412305066666661</v>
      </c>
      <c r="L25" s="11">
        <f t="shared" si="7"/>
        <v>53.531070599999985</v>
      </c>
      <c r="M25" s="11">
        <f t="shared" si="7"/>
        <v>55.567499999999995</v>
      </c>
      <c r="N25" s="11">
        <f t="shared" si="7"/>
        <v>57.599803900000019</v>
      </c>
      <c r="O25" s="11">
        <f t="shared" si="7"/>
        <v>59.886457199999981</v>
      </c>
      <c r="P25" s="11">
        <f t="shared" si="7"/>
        <v>61.70540074999996</v>
      </c>
      <c r="Q25" s="11">
        <f t="shared" si="7"/>
        <v>64.067437199999972</v>
      </c>
      <c r="R25" s="11">
        <f t="shared" si="7"/>
        <v>66.255491750000004</v>
      </c>
      <c r="S25" s="11">
        <f t="shared" si="7"/>
        <v>67.655206099999972</v>
      </c>
      <c r="T25" s="11">
        <f t="shared" si="7"/>
        <v>68.143940799999996</v>
      </c>
      <c r="U25" s="11">
        <f t="shared" si="7"/>
        <v>69.158032199999994</v>
      </c>
      <c r="V25" s="11">
        <f t="shared" si="7"/>
        <v>70.224952916666652</v>
      </c>
      <c r="W25" s="10"/>
      <c r="X25" s="10"/>
      <c r="Y25" s="10"/>
    </row>
    <row r="26" spans="2:25" x14ac:dyDescent="0.2">
      <c r="B26" s="3" t="s">
        <v>13</v>
      </c>
      <c r="C26" s="11">
        <f t="shared" ref="C26:V26" si="8">C6*C$16</f>
        <v>34.038907499999993</v>
      </c>
      <c r="D26" s="11">
        <f t="shared" si="8"/>
        <v>35.341915</v>
      </c>
      <c r="E26" s="11">
        <f t="shared" si="8"/>
        <v>37.967729166666672</v>
      </c>
      <c r="F26" s="11">
        <f t="shared" si="8"/>
        <v>40.982978750000001</v>
      </c>
      <c r="G26" s="11">
        <f t="shared" si="8"/>
        <v>43.258173124999999</v>
      </c>
      <c r="H26" s="11">
        <f t="shared" si="8"/>
        <v>45.576370000000004</v>
      </c>
      <c r="I26" s="11">
        <f t="shared" si="8"/>
        <v>46.828520833333329</v>
      </c>
      <c r="J26" s="11">
        <f t="shared" si="8"/>
        <v>49.090553541666658</v>
      </c>
      <c r="K26" s="11">
        <f t="shared" si="8"/>
        <v>51.104853333333324</v>
      </c>
      <c r="L26" s="11">
        <f t="shared" si="8"/>
        <v>52.901022499999996</v>
      </c>
      <c r="M26" s="11">
        <f t="shared" si="8"/>
        <v>54.747879374999997</v>
      </c>
      <c r="N26" s="11">
        <f t="shared" si="8"/>
        <v>56.848732500000004</v>
      </c>
      <c r="O26" s="11">
        <f t="shared" si="8"/>
        <v>59.222968333333334</v>
      </c>
      <c r="P26" s="11">
        <f t="shared" si="8"/>
        <v>60.97914270833332</v>
      </c>
      <c r="Q26" s="11">
        <f t="shared" si="8"/>
        <v>63.237089999999995</v>
      </c>
      <c r="R26" s="11">
        <f t="shared" si="8"/>
        <v>65.608188541666678</v>
      </c>
      <c r="S26" s="11">
        <f t="shared" si="8"/>
        <v>66.586973124999986</v>
      </c>
      <c r="T26" s="11">
        <f t="shared" si="8"/>
        <v>67.345943333333324</v>
      </c>
      <c r="U26" s="11">
        <f t="shared" si="8"/>
        <v>68.339958124999995</v>
      </c>
      <c r="V26" s="11">
        <f t="shared" si="8"/>
        <v>69.544432291666666</v>
      </c>
      <c r="W26" s="10"/>
      <c r="X26" s="10"/>
      <c r="Y26" s="10"/>
    </row>
    <row r="27" spans="2:25" x14ac:dyDescent="0.2">
      <c r="B27" s="3" t="s">
        <v>14</v>
      </c>
      <c r="C27" s="11">
        <f t="shared" ref="C27:V28" si="9">C7*C$16</f>
        <v>33.794543249999997</v>
      </c>
      <c r="D27" s="11">
        <f t="shared" si="9"/>
        <v>35.048887999999998</v>
      </c>
      <c r="E27" s="11">
        <f t="shared" si="9"/>
        <v>37.402538666666672</v>
      </c>
      <c r="F27" s="11">
        <f t="shared" si="9"/>
        <v>40.674337666666666</v>
      </c>
      <c r="G27" s="11">
        <f t="shared" si="9"/>
        <v>43.019613</v>
      </c>
      <c r="H27" s="11">
        <f t="shared" si="9"/>
        <v>45.134194000000001</v>
      </c>
      <c r="I27" s="11">
        <f t="shared" si="9"/>
        <v>46.468209666666667</v>
      </c>
      <c r="J27" s="11">
        <f t="shared" si="9"/>
        <v>48.381316749999989</v>
      </c>
      <c r="K27" s="11">
        <f t="shared" si="9"/>
        <v>50.611285333333321</v>
      </c>
      <c r="L27" s="11">
        <f t="shared" si="9"/>
        <v>52.122160999999998</v>
      </c>
      <c r="M27" s="11">
        <f t="shared" si="9"/>
        <v>54.339458249999993</v>
      </c>
      <c r="N27" s="11">
        <f t="shared" si="9"/>
        <v>56.099965000000005</v>
      </c>
      <c r="O27" s="11">
        <f t="shared" si="9"/>
        <v>58.62415166666667</v>
      </c>
      <c r="P27" s="11">
        <f t="shared" si="9"/>
        <v>60.531787499999993</v>
      </c>
      <c r="Q27" s="11">
        <f t="shared" si="9"/>
        <v>62.65405299999999</v>
      </c>
      <c r="R27" s="11">
        <f t="shared" si="9"/>
        <v>65.147722083333335</v>
      </c>
      <c r="S27" s="11">
        <f t="shared" si="9"/>
        <v>66.028839999999988</v>
      </c>
      <c r="T27" s="11">
        <f t="shared" si="9"/>
        <v>66.783733333333331</v>
      </c>
      <c r="U27" s="11">
        <f t="shared" si="9"/>
        <v>67.817856750000004</v>
      </c>
      <c r="V27" s="11">
        <f t="shared" si="9"/>
        <v>69.16870625</v>
      </c>
      <c r="W27" s="10"/>
      <c r="X27" s="10"/>
      <c r="Y27" s="10"/>
    </row>
    <row r="28" spans="2:25" x14ac:dyDescent="0.2">
      <c r="B28" s="3" t="s">
        <v>50</v>
      </c>
      <c r="C28" s="11">
        <f t="shared" si="9"/>
        <v>33.292391924999997</v>
      </c>
      <c r="D28" s="11">
        <f t="shared" si="9"/>
        <v>34.554315599999995</v>
      </c>
      <c r="E28" s="11">
        <f t="shared" si="9"/>
        <v>37.080726116666668</v>
      </c>
      <c r="F28" s="11">
        <f t="shared" si="9"/>
        <v>40.202468950000004</v>
      </c>
      <c r="G28" s="11">
        <f t="shared" si="9"/>
        <v>42.042173075000001</v>
      </c>
      <c r="H28" s="11">
        <f t="shared" si="9"/>
        <v>44.348410399999999</v>
      </c>
      <c r="I28" s="11">
        <f t="shared" si="9"/>
        <v>46.050153266666662</v>
      </c>
      <c r="J28" s="11">
        <f t="shared" si="9"/>
        <v>47.764997391666661</v>
      </c>
      <c r="K28" s="11">
        <f t="shared" si="9"/>
        <v>49.918233599999994</v>
      </c>
      <c r="L28" s="11">
        <f t="shared" si="9"/>
        <v>51.250157299999998</v>
      </c>
      <c r="M28" s="11">
        <f t="shared" si="9"/>
        <v>53.759889224999995</v>
      </c>
      <c r="N28" s="11">
        <f t="shared" si="9"/>
        <v>55.663951925000006</v>
      </c>
      <c r="O28" s="11">
        <f t="shared" si="9"/>
        <v>58.203782366666665</v>
      </c>
      <c r="P28" s="11">
        <f t="shared" si="9"/>
        <v>60.438614208333327</v>
      </c>
      <c r="Q28" s="11">
        <f t="shared" si="9"/>
        <v>62.112661499999987</v>
      </c>
      <c r="R28" s="11">
        <f t="shared" si="9"/>
        <v>63.60002475000001</v>
      </c>
      <c r="S28" s="11">
        <f t="shared" si="9"/>
        <v>65.179801124999983</v>
      </c>
      <c r="T28" s="11">
        <f t="shared" si="9"/>
        <v>65.311083866666664</v>
      </c>
      <c r="U28" s="11">
        <f t="shared" si="9"/>
        <v>66.207295025000008</v>
      </c>
      <c r="V28" s="11">
        <f t="shared" si="9"/>
        <v>68.257131666666666</v>
      </c>
      <c r="W28" s="10"/>
      <c r="X28" s="10"/>
      <c r="Y28" s="10"/>
    </row>
    <row r="30" spans="2:25" x14ac:dyDescent="0.2">
      <c r="B30" s="3" t="s">
        <v>3</v>
      </c>
      <c r="C30" s="3" t="s">
        <v>7</v>
      </c>
      <c r="F30" s="12"/>
    </row>
    <row r="31" spans="2:25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2:25" x14ac:dyDescent="0.2">
      <c r="B32" s="3" t="s">
        <v>4</v>
      </c>
      <c r="C32" s="3" t="s">
        <v>0</v>
      </c>
    </row>
    <row r="33" spans="2:25" ht="51" x14ac:dyDescent="0.2">
      <c r="B33" s="3" t="s">
        <v>46</v>
      </c>
      <c r="C33" s="3">
        <f>'Fig 7.13 - P - Mid C'!C33</f>
        <v>2015</v>
      </c>
      <c r="D33" s="3">
        <f>C33+1</f>
        <v>2016</v>
      </c>
      <c r="E33" s="3">
        <f t="shared" ref="E33:V33" si="10">D33+1</f>
        <v>2017</v>
      </c>
      <c r="F33" s="3">
        <f t="shared" si="10"/>
        <v>2018</v>
      </c>
      <c r="G33" s="3">
        <f t="shared" si="10"/>
        <v>2019</v>
      </c>
      <c r="H33" s="3">
        <f t="shared" si="10"/>
        <v>2020</v>
      </c>
      <c r="I33" s="3">
        <f t="shared" si="10"/>
        <v>2021</v>
      </c>
      <c r="J33" s="3">
        <f t="shared" si="10"/>
        <v>2022</v>
      </c>
      <c r="K33" s="3">
        <f t="shared" si="10"/>
        <v>2023</v>
      </c>
      <c r="L33" s="3">
        <f t="shared" si="10"/>
        <v>2024</v>
      </c>
      <c r="M33" s="3">
        <f t="shared" si="10"/>
        <v>2025</v>
      </c>
      <c r="N33" s="3">
        <f t="shared" si="10"/>
        <v>2026</v>
      </c>
      <c r="O33" s="3">
        <f t="shared" si="10"/>
        <v>2027</v>
      </c>
      <c r="P33" s="3">
        <f t="shared" si="10"/>
        <v>2028</v>
      </c>
      <c r="Q33" s="3">
        <f t="shared" si="10"/>
        <v>2029</v>
      </c>
      <c r="R33" s="3">
        <f t="shared" si="10"/>
        <v>2030</v>
      </c>
      <c r="S33" s="3">
        <f t="shared" si="10"/>
        <v>2031</v>
      </c>
      <c r="T33" s="3">
        <f t="shared" si="10"/>
        <v>2032</v>
      </c>
      <c r="U33" s="3">
        <f t="shared" si="10"/>
        <v>2033</v>
      </c>
      <c r="V33" s="3">
        <f t="shared" si="10"/>
        <v>2034</v>
      </c>
      <c r="W33" s="50" t="s">
        <v>48</v>
      </c>
      <c r="X33" s="3" t="s">
        <v>5</v>
      </c>
      <c r="Y33" s="50" t="s">
        <v>47</v>
      </c>
    </row>
    <row r="34" spans="2:25" x14ac:dyDescent="0.2">
      <c r="B34" s="3">
        <f>'PV Shocks'!AF5</f>
        <v>10</v>
      </c>
      <c r="C34" s="7">
        <f>'PV Shocks'!AG5</f>
        <v>1</v>
      </c>
      <c r="D34" s="7">
        <f>'PV Shocks'!AH5</f>
        <v>0.998</v>
      </c>
      <c r="E34" s="7">
        <f>'PV Shocks'!AI5</f>
        <v>0.98399999999999999</v>
      </c>
      <c r="F34" s="7">
        <f>'PV Shocks'!AJ5</f>
        <v>1.0069999999999999</v>
      </c>
      <c r="G34" s="7">
        <f>'PV Shocks'!AK5</f>
        <v>1.0089999999999999</v>
      </c>
      <c r="H34" s="7">
        <f>'PV Shocks'!AL5</f>
        <v>0.99199999999999999</v>
      </c>
      <c r="I34" s="7">
        <f>'PV Shocks'!AM5</f>
        <v>1.014</v>
      </c>
      <c r="J34" s="7">
        <f>'PV Shocks'!AN5</f>
        <v>1.0009999999999999</v>
      </c>
      <c r="K34" s="7">
        <f>'PV Shocks'!AO5</f>
        <v>1.0009999999999999</v>
      </c>
      <c r="L34" s="7">
        <f>'PV Shocks'!AP5</f>
        <v>1.0389999999999999</v>
      </c>
      <c r="M34" s="7">
        <f>'PV Shocks'!AQ5</f>
        <v>0.99299999999999999</v>
      </c>
      <c r="N34" s="7">
        <f>'PV Shocks'!AR5</f>
        <v>1.02</v>
      </c>
      <c r="O34" s="7">
        <f>'PV Shocks'!AS5</f>
        <v>1.0049999999999999</v>
      </c>
      <c r="P34" s="7">
        <f>'PV Shocks'!AT5</f>
        <v>1.0289999999999999</v>
      </c>
      <c r="Q34" s="7">
        <f>'PV Shocks'!AU5</f>
        <v>1.02</v>
      </c>
      <c r="R34" s="7">
        <f>'PV Shocks'!AV5</f>
        <v>0.999</v>
      </c>
      <c r="S34" s="7">
        <f>'PV Shocks'!AW5</f>
        <v>1.036</v>
      </c>
      <c r="T34" s="7">
        <f>'PV Shocks'!AX5</f>
        <v>1.01</v>
      </c>
      <c r="U34" s="7">
        <f>'PV Shocks'!AY5</f>
        <v>1.012</v>
      </c>
      <c r="V34" s="7">
        <f>'PV Shocks'!AZ5</f>
        <v>0.98399999999999999</v>
      </c>
      <c r="W34" s="35">
        <f>'PV Shocks'!BA5</f>
        <v>46</v>
      </c>
      <c r="X34" s="7">
        <f>'PV Shocks'!BC5</f>
        <v>1.0076499999999999</v>
      </c>
      <c r="Y34" s="35">
        <f>'PV Shocks'!BB5</f>
        <v>1</v>
      </c>
    </row>
    <row r="35" spans="2:25" x14ac:dyDescent="0.2">
      <c r="B35" s="3">
        <f>'PV Shocks'!AF6</f>
        <v>11</v>
      </c>
      <c r="C35" s="7">
        <f>'PV Shocks'!AG6</f>
        <v>0.98199999999999998</v>
      </c>
      <c r="D35" s="7">
        <f>'PV Shocks'!AH6</f>
        <v>1.018</v>
      </c>
      <c r="E35" s="7">
        <f>'PV Shocks'!AI6</f>
        <v>0.97799999999999998</v>
      </c>
      <c r="F35" s="7">
        <f>'PV Shocks'!AJ6</f>
        <v>1.01</v>
      </c>
      <c r="G35" s="7">
        <f>'PV Shocks'!AK6</f>
        <v>1.034</v>
      </c>
      <c r="H35" s="7">
        <f>'PV Shocks'!AL6</f>
        <v>1.006</v>
      </c>
      <c r="I35" s="7">
        <f>'PV Shocks'!AM6</f>
        <v>1.0389999999999999</v>
      </c>
      <c r="J35" s="7">
        <f>'PV Shocks'!AN6</f>
        <v>0.98699999999999999</v>
      </c>
      <c r="K35" s="7">
        <f>'PV Shocks'!AO6</f>
        <v>0.99299999999999999</v>
      </c>
      <c r="L35" s="7">
        <f>'PV Shocks'!AP6</f>
        <v>1.0509999999999999</v>
      </c>
      <c r="M35" s="7">
        <f>'PV Shocks'!AQ6</f>
        <v>1.0129999999999999</v>
      </c>
      <c r="N35" s="7">
        <f>'PV Shocks'!AR6</f>
        <v>0.97199999999999998</v>
      </c>
      <c r="O35" s="7">
        <f>'PV Shocks'!AS6</f>
        <v>0.99299999999999999</v>
      </c>
      <c r="P35" s="7">
        <f>'PV Shocks'!AT6</f>
        <v>1.008</v>
      </c>
      <c r="Q35" s="7">
        <f>'PV Shocks'!AU6</f>
        <v>1.0229999999999999</v>
      </c>
      <c r="R35" s="7">
        <f>'PV Shocks'!AV6</f>
        <v>1.0249999999999999</v>
      </c>
      <c r="S35" s="7">
        <f>'PV Shocks'!AW6</f>
        <v>0.996</v>
      </c>
      <c r="T35" s="7">
        <f>'PV Shocks'!AX6</f>
        <v>1.014</v>
      </c>
      <c r="U35" s="7">
        <f>'PV Shocks'!AY6</f>
        <v>1.0209999999999999</v>
      </c>
      <c r="V35" s="7">
        <f>'PV Shocks'!AZ6</f>
        <v>0.96799999999999997</v>
      </c>
      <c r="W35" s="35">
        <f>'PV Shocks'!BA6</f>
        <v>50</v>
      </c>
      <c r="X35" s="7">
        <f>'PV Shocks'!BC6</f>
        <v>1.0065499999999998</v>
      </c>
      <c r="Y35" s="35">
        <f>'PV Shocks'!BB6</f>
        <v>2</v>
      </c>
    </row>
    <row r="36" spans="2:25" x14ac:dyDescent="0.2">
      <c r="B36" s="3">
        <f>'PV Shocks'!AF7</f>
        <v>4</v>
      </c>
      <c r="C36" s="7">
        <f>'PV Shocks'!AG7</f>
        <v>1.0029999999999999</v>
      </c>
      <c r="D36" s="7">
        <f>'PV Shocks'!AH7</f>
        <v>1.0209999999999999</v>
      </c>
      <c r="E36" s="7">
        <f>'PV Shocks'!AI7</f>
        <v>1.002</v>
      </c>
      <c r="F36" s="7">
        <f>'PV Shocks'!AJ7</f>
        <v>0.99</v>
      </c>
      <c r="G36" s="7">
        <f>'PV Shocks'!AK7</f>
        <v>0.98799999999999999</v>
      </c>
      <c r="H36" s="7">
        <f>'PV Shocks'!AL7</f>
        <v>0.97099999999999997</v>
      </c>
      <c r="I36" s="7">
        <f>'PV Shocks'!AM7</f>
        <v>1.02</v>
      </c>
      <c r="J36" s="7">
        <f>'PV Shocks'!AN7</f>
        <v>1.0029999999999999</v>
      </c>
      <c r="K36" s="7">
        <f>'PV Shocks'!AO7</f>
        <v>1.0229999999999999</v>
      </c>
      <c r="L36" s="7">
        <f>'PV Shocks'!AP7</f>
        <v>0.999</v>
      </c>
      <c r="M36" s="7">
        <f>'PV Shocks'!AQ7</f>
        <v>0.98499999999999999</v>
      </c>
      <c r="N36" s="7">
        <f>'PV Shocks'!AR7</f>
        <v>0.98699999999999999</v>
      </c>
      <c r="O36" s="7">
        <f>'PV Shocks'!AS7</f>
        <v>1</v>
      </c>
      <c r="P36" s="7">
        <f>'PV Shocks'!AT7</f>
        <v>1.0169999999999999</v>
      </c>
      <c r="Q36" s="7">
        <f>'PV Shocks'!AU7</f>
        <v>1.008</v>
      </c>
      <c r="R36" s="7">
        <f>'PV Shocks'!AV7</f>
        <v>1.0369999999999999</v>
      </c>
      <c r="S36" s="7">
        <f>'PV Shocks'!AW7</f>
        <v>1.0269999999999999</v>
      </c>
      <c r="T36" s="7">
        <f>'PV Shocks'!AX7</f>
        <v>1.01</v>
      </c>
      <c r="U36" s="7">
        <f>'PV Shocks'!AY7</f>
        <v>1.006</v>
      </c>
      <c r="V36" s="7">
        <f>'PV Shocks'!AZ7</f>
        <v>1.002</v>
      </c>
      <c r="W36" s="35">
        <f>'PV Shocks'!BA7</f>
        <v>23</v>
      </c>
      <c r="X36" s="7">
        <f>'PV Shocks'!BC7</f>
        <v>1.00495</v>
      </c>
      <c r="Y36" s="35">
        <f>'PV Shocks'!BB7</f>
        <v>3</v>
      </c>
    </row>
    <row r="37" spans="2:25" x14ac:dyDescent="0.2">
      <c r="B37" s="3">
        <f>'PV Shocks'!AF8</f>
        <v>33</v>
      </c>
      <c r="C37" s="7">
        <f>'PV Shocks'!AG8</f>
        <v>1.004</v>
      </c>
      <c r="D37" s="7">
        <f>'PV Shocks'!AH8</f>
        <v>1.016</v>
      </c>
      <c r="E37" s="7">
        <f>'PV Shocks'!AI8</f>
        <v>0.999</v>
      </c>
      <c r="F37" s="7">
        <f>'PV Shocks'!AJ8</f>
        <v>1.004</v>
      </c>
      <c r="G37" s="7">
        <f>'PV Shocks'!AK8</f>
        <v>0.98499999999999999</v>
      </c>
      <c r="H37" s="7">
        <f>'PV Shocks'!AL8</f>
        <v>0.98699999999999999</v>
      </c>
      <c r="I37" s="7">
        <f>'PV Shocks'!AM8</f>
        <v>1.0089999999999999</v>
      </c>
      <c r="J37" s="7">
        <f>'PV Shocks'!AN8</f>
        <v>1.002</v>
      </c>
      <c r="K37" s="7">
        <f>'PV Shocks'!AO8</f>
        <v>0.99399999999999999</v>
      </c>
      <c r="L37" s="7">
        <f>'PV Shocks'!AP8</f>
        <v>1</v>
      </c>
      <c r="M37" s="7">
        <f>'PV Shocks'!AQ8</f>
        <v>1.016</v>
      </c>
      <c r="N37" s="7">
        <f>'PV Shocks'!AR8</f>
        <v>1.024</v>
      </c>
      <c r="O37" s="7">
        <f>'PV Shocks'!AS8</f>
        <v>1.0069999999999999</v>
      </c>
      <c r="P37" s="7">
        <f>'PV Shocks'!AT8</f>
        <v>1.004</v>
      </c>
      <c r="Q37" s="7">
        <f>'PV Shocks'!AU8</f>
        <v>0.98399999999999999</v>
      </c>
      <c r="R37" s="7">
        <f>'PV Shocks'!AV8</f>
        <v>1.008</v>
      </c>
      <c r="S37" s="7">
        <f>'PV Shocks'!AW8</f>
        <v>1.012</v>
      </c>
      <c r="T37" s="7">
        <f>'PV Shocks'!AX8</f>
        <v>0.98599999999999999</v>
      </c>
      <c r="U37" s="7">
        <f>'PV Shocks'!AY8</f>
        <v>1.01</v>
      </c>
      <c r="V37" s="7">
        <f>'PV Shocks'!AZ8</f>
        <v>1.024</v>
      </c>
      <c r="W37" s="35">
        <f>'PV Shocks'!BA8</f>
        <v>2</v>
      </c>
      <c r="X37" s="7">
        <f>'PV Shocks'!BC8</f>
        <v>1.0037500000000001</v>
      </c>
      <c r="Y37" s="35">
        <f>'PV Shocks'!BB8</f>
        <v>4</v>
      </c>
    </row>
    <row r="38" spans="2:25" x14ac:dyDescent="0.2">
      <c r="B38" s="3">
        <f>'PV Shocks'!AF9</f>
        <v>8</v>
      </c>
      <c r="C38" s="7">
        <f>'PV Shocks'!AG9</f>
        <v>0.99199999999999999</v>
      </c>
      <c r="D38" s="7">
        <f>'PV Shocks'!AH9</f>
        <v>0.98899999999999999</v>
      </c>
      <c r="E38" s="7">
        <f>'PV Shocks'!AI9</f>
        <v>0.99199999999999999</v>
      </c>
      <c r="F38" s="7">
        <f>'PV Shocks'!AJ9</f>
        <v>1.0189999999999999</v>
      </c>
      <c r="G38" s="7">
        <f>'PV Shocks'!AK9</f>
        <v>1.012</v>
      </c>
      <c r="H38" s="7">
        <f>'PV Shocks'!AL9</f>
        <v>0.98799999999999999</v>
      </c>
      <c r="I38" s="7">
        <f>'PV Shocks'!AM9</f>
        <v>1.0289999999999999</v>
      </c>
      <c r="J38" s="7">
        <f>'PV Shocks'!AN9</f>
        <v>0.995</v>
      </c>
      <c r="K38" s="7">
        <f>'PV Shocks'!AO9</f>
        <v>0.98499999999999999</v>
      </c>
      <c r="L38" s="7">
        <f>'PV Shocks'!AP9</f>
        <v>0.98099999999999998</v>
      </c>
      <c r="M38" s="7">
        <f>'PV Shocks'!AQ9</f>
        <v>1</v>
      </c>
      <c r="N38" s="7">
        <f>'PV Shocks'!AR9</f>
        <v>0.999</v>
      </c>
      <c r="O38" s="7">
        <f>'PV Shocks'!AS9</f>
        <v>0.97899999999999998</v>
      </c>
      <c r="P38" s="7">
        <f>'PV Shocks'!AT9</f>
        <v>1.018</v>
      </c>
      <c r="Q38" s="7">
        <f>'PV Shocks'!AU9</f>
        <v>1.0289999999999999</v>
      </c>
      <c r="R38" s="7">
        <f>'PV Shocks'!AV9</f>
        <v>1.0149999999999999</v>
      </c>
      <c r="S38" s="7">
        <f>'PV Shocks'!AW9</f>
        <v>0.98399999999999999</v>
      </c>
      <c r="T38" s="7">
        <f>'PV Shocks'!AX9</f>
        <v>1.02</v>
      </c>
      <c r="U38" s="7">
        <f>'PV Shocks'!AY9</f>
        <v>1.032</v>
      </c>
      <c r="V38" s="7">
        <f>'PV Shocks'!AZ9</f>
        <v>1.0129999999999999</v>
      </c>
      <c r="W38" s="35">
        <f>'PV Shocks'!BA9</f>
        <v>10</v>
      </c>
      <c r="X38" s="7">
        <f>'PV Shocks'!BC9</f>
        <v>1.0035499999999999</v>
      </c>
      <c r="Y38" s="35">
        <f>'PV Shocks'!BB9</f>
        <v>5</v>
      </c>
    </row>
    <row r="39" spans="2:25" x14ac:dyDescent="0.2">
      <c r="B39" s="3">
        <f>'PV Shocks'!AF10</f>
        <v>36</v>
      </c>
      <c r="C39" s="7">
        <f>'PV Shocks'!AG10</f>
        <v>1.024</v>
      </c>
      <c r="D39" s="7">
        <f>'PV Shocks'!AH10</f>
        <v>0.99299999999999999</v>
      </c>
      <c r="E39" s="7">
        <f>'PV Shocks'!AI10</f>
        <v>0.96899999999999997</v>
      </c>
      <c r="F39" s="7">
        <f>'PV Shocks'!AJ10</f>
        <v>0.99299999999999999</v>
      </c>
      <c r="G39" s="7">
        <f>'PV Shocks'!AK10</f>
        <v>1.0449999999999999</v>
      </c>
      <c r="H39" s="7">
        <f>'PV Shocks'!AL10</f>
        <v>1.0269999999999999</v>
      </c>
      <c r="I39" s="7">
        <f>'PV Shocks'!AM10</f>
        <v>1.032</v>
      </c>
      <c r="J39" s="7">
        <f>'PV Shocks'!AN10</f>
        <v>0.97599999999999998</v>
      </c>
      <c r="K39" s="7">
        <f>'PV Shocks'!AO10</f>
        <v>1.0109999999999999</v>
      </c>
      <c r="L39" s="7">
        <f>'PV Shocks'!AP10</f>
        <v>0.99199999999999999</v>
      </c>
      <c r="M39" s="7">
        <f>'PV Shocks'!AQ10</f>
        <v>1.0089999999999999</v>
      </c>
      <c r="N39" s="7">
        <f>'PV Shocks'!AR10</f>
        <v>1.018</v>
      </c>
      <c r="O39" s="7">
        <f>'PV Shocks'!AS10</f>
        <v>1.022</v>
      </c>
      <c r="P39" s="7">
        <f>'PV Shocks'!AT10</f>
        <v>0.98599999999999999</v>
      </c>
      <c r="Q39" s="7">
        <f>'PV Shocks'!AU10</f>
        <v>0.98699999999999999</v>
      </c>
      <c r="R39" s="7">
        <f>'PV Shocks'!AV10</f>
        <v>1.0109999999999999</v>
      </c>
      <c r="S39" s="7">
        <f>'PV Shocks'!AW10</f>
        <v>0.98499999999999999</v>
      </c>
      <c r="T39" s="7">
        <f>'PV Shocks'!AX10</f>
        <v>1</v>
      </c>
      <c r="U39" s="7">
        <f>'PV Shocks'!AY10</f>
        <v>0.97799999999999998</v>
      </c>
      <c r="V39" s="7">
        <f>'PV Shocks'!AZ10</f>
        <v>1.0089999999999999</v>
      </c>
      <c r="W39" s="35">
        <f>'PV Shocks'!BA10</f>
        <v>13</v>
      </c>
      <c r="X39" s="7">
        <f>'PV Shocks'!BC10</f>
        <v>1.00335</v>
      </c>
      <c r="Y39" s="35">
        <f>'PV Shocks'!BB10</f>
        <v>6</v>
      </c>
    </row>
    <row r="40" spans="2:25" x14ac:dyDescent="0.2">
      <c r="B40" s="3">
        <f>'PV Shocks'!AF11</f>
        <v>41</v>
      </c>
      <c r="C40" s="7">
        <f>'PV Shocks'!AG11</f>
        <v>1.0109999999999999</v>
      </c>
      <c r="D40" s="7">
        <f>'PV Shocks'!AH11</f>
        <v>1.0149999999999999</v>
      </c>
      <c r="E40" s="7">
        <f>'PV Shocks'!AI11</f>
        <v>1.002</v>
      </c>
      <c r="F40" s="7">
        <f>'PV Shocks'!AJ11</f>
        <v>1.0349999999999999</v>
      </c>
      <c r="G40" s="7">
        <f>'PV Shocks'!AK11</f>
        <v>0.98299999999999998</v>
      </c>
      <c r="H40" s="7">
        <f>'PV Shocks'!AL11</f>
        <v>0.98</v>
      </c>
      <c r="I40" s="7">
        <f>'PV Shocks'!AM11</f>
        <v>0.98199999999999998</v>
      </c>
      <c r="J40" s="7">
        <f>'PV Shocks'!AN11</f>
        <v>0.999</v>
      </c>
      <c r="K40" s="7">
        <f>'PV Shocks'!AO11</f>
        <v>0.998</v>
      </c>
      <c r="L40" s="7">
        <f>'PV Shocks'!AP11</f>
        <v>0.99199999999999999</v>
      </c>
      <c r="M40" s="7">
        <f>'PV Shocks'!AQ11</f>
        <v>1.002</v>
      </c>
      <c r="N40" s="7">
        <f>'PV Shocks'!AR11</f>
        <v>1.016</v>
      </c>
      <c r="O40" s="7">
        <f>'PV Shocks'!AS11</f>
        <v>1.028</v>
      </c>
      <c r="P40" s="7">
        <f>'PV Shocks'!AT11</f>
        <v>0.995</v>
      </c>
      <c r="Q40" s="7">
        <f>'PV Shocks'!AU11</f>
        <v>1.024</v>
      </c>
      <c r="R40" s="7">
        <f>'PV Shocks'!AV11</f>
        <v>0.98899999999999999</v>
      </c>
      <c r="S40" s="7">
        <f>'PV Shocks'!AW11</f>
        <v>0.99</v>
      </c>
      <c r="T40" s="7">
        <f>'PV Shocks'!AX11</f>
        <v>1.0209999999999999</v>
      </c>
      <c r="U40" s="7">
        <f>'PV Shocks'!AY11</f>
        <v>1.0049999999999999</v>
      </c>
      <c r="V40" s="7">
        <f>'PV Shocks'!AZ11</f>
        <v>0.99399999999999999</v>
      </c>
      <c r="W40" s="35">
        <f>'PV Shocks'!BA11</f>
        <v>32</v>
      </c>
      <c r="X40" s="7">
        <f>'PV Shocks'!BC11</f>
        <v>1.00305</v>
      </c>
      <c r="Y40" s="35">
        <f>'PV Shocks'!BB11</f>
        <v>7</v>
      </c>
    </row>
    <row r="41" spans="2:25" x14ac:dyDescent="0.2">
      <c r="B41" s="3">
        <f>'PV Shocks'!AF12</f>
        <v>22</v>
      </c>
      <c r="C41" s="7">
        <f>'PV Shocks'!AG12</f>
        <v>0.98099999999999998</v>
      </c>
      <c r="D41" s="7">
        <f>'PV Shocks'!AH12</f>
        <v>1.0029999999999999</v>
      </c>
      <c r="E41" s="7">
        <f>'PV Shocks'!AI12</f>
        <v>1.0329999999999999</v>
      </c>
      <c r="F41" s="7">
        <f>'PV Shocks'!AJ12</f>
        <v>1.0109999999999999</v>
      </c>
      <c r="G41" s="7">
        <f>'PV Shocks'!AK12</f>
        <v>1.0009999999999999</v>
      </c>
      <c r="H41" s="7">
        <f>'PV Shocks'!AL12</f>
        <v>0.996</v>
      </c>
      <c r="I41" s="7">
        <f>'PV Shocks'!AM12</f>
        <v>0.97</v>
      </c>
      <c r="J41" s="7">
        <f>'PV Shocks'!AN12</f>
        <v>1.0009999999999999</v>
      </c>
      <c r="K41" s="7">
        <f>'PV Shocks'!AO12</f>
        <v>1.0289999999999999</v>
      </c>
      <c r="L41" s="7">
        <f>'PV Shocks'!AP12</f>
        <v>1.032</v>
      </c>
      <c r="M41" s="7">
        <f>'PV Shocks'!AQ12</f>
        <v>1.0189999999999999</v>
      </c>
      <c r="N41" s="7">
        <f>'PV Shocks'!AR12</f>
        <v>1.042</v>
      </c>
      <c r="O41" s="7">
        <f>'PV Shocks'!AS12</f>
        <v>0.98599999999999999</v>
      </c>
      <c r="P41" s="7">
        <f>'PV Shocks'!AT12</f>
        <v>0.98099999999999998</v>
      </c>
      <c r="Q41" s="7">
        <f>'PV Shocks'!AU12</f>
        <v>0.97799999999999998</v>
      </c>
      <c r="R41" s="7">
        <f>'PV Shocks'!AV12</f>
        <v>0.98399999999999999</v>
      </c>
      <c r="S41" s="7">
        <f>'PV Shocks'!AW12</f>
        <v>0.96099999999999997</v>
      </c>
      <c r="T41" s="7">
        <f>'PV Shocks'!AX12</f>
        <v>1.048</v>
      </c>
      <c r="U41" s="7">
        <f>'PV Shocks'!AY12</f>
        <v>0.998</v>
      </c>
      <c r="V41" s="7">
        <f>'PV Shocks'!AZ12</f>
        <v>1.0029999999999999</v>
      </c>
      <c r="W41" s="35">
        <f>'PV Shocks'!BA12</f>
        <v>20</v>
      </c>
      <c r="X41" s="7">
        <f>'PV Shocks'!BC12</f>
        <v>1.00285</v>
      </c>
      <c r="Y41" s="35">
        <f>'PV Shocks'!BB12</f>
        <v>8</v>
      </c>
    </row>
    <row r="42" spans="2:25" x14ac:dyDescent="0.2">
      <c r="B42" s="3">
        <f>'PV Shocks'!AF13</f>
        <v>45</v>
      </c>
      <c r="C42" s="7">
        <f>'PV Shocks'!AG13</f>
        <v>0.99399999999999999</v>
      </c>
      <c r="D42" s="7">
        <f>'PV Shocks'!AH13</f>
        <v>0.98899999999999999</v>
      </c>
      <c r="E42" s="7">
        <f>'PV Shocks'!AI13</f>
        <v>1.04</v>
      </c>
      <c r="F42" s="7">
        <f>'PV Shocks'!AJ13</f>
        <v>0.99</v>
      </c>
      <c r="G42" s="7">
        <f>'PV Shocks'!AK13</f>
        <v>1.006</v>
      </c>
      <c r="H42" s="7">
        <f>'PV Shocks'!AL13</f>
        <v>1.0069999999999999</v>
      </c>
      <c r="I42" s="7">
        <f>'PV Shocks'!AM13</f>
        <v>0.99399999999999999</v>
      </c>
      <c r="J42" s="7">
        <f>'PV Shocks'!AN13</f>
        <v>0.99399999999999999</v>
      </c>
      <c r="K42" s="7">
        <f>'PV Shocks'!AO13</f>
        <v>0.997</v>
      </c>
      <c r="L42" s="7">
        <f>'PV Shocks'!AP13</f>
        <v>1.0129999999999999</v>
      </c>
      <c r="M42" s="7">
        <f>'PV Shocks'!AQ13</f>
        <v>1.0029999999999999</v>
      </c>
      <c r="N42" s="7">
        <f>'PV Shocks'!AR13</f>
        <v>1.03</v>
      </c>
      <c r="O42" s="7">
        <f>'PV Shocks'!AS13</f>
        <v>0.99</v>
      </c>
      <c r="P42" s="7">
        <f>'PV Shocks'!AT13</f>
        <v>0.999</v>
      </c>
      <c r="Q42" s="7">
        <f>'PV Shocks'!AU13</f>
        <v>0.99</v>
      </c>
      <c r="R42" s="7">
        <f>'PV Shocks'!AV13</f>
        <v>1.0209999999999999</v>
      </c>
      <c r="S42" s="7">
        <f>'PV Shocks'!AW13</f>
        <v>1.0189999999999999</v>
      </c>
      <c r="T42" s="7">
        <f>'PV Shocks'!AX13</f>
        <v>0.98</v>
      </c>
      <c r="U42" s="7">
        <f>'PV Shocks'!AY13</f>
        <v>0.98899999999999999</v>
      </c>
      <c r="V42" s="7">
        <f>'PV Shocks'!AZ13</f>
        <v>1.0029999999999999</v>
      </c>
      <c r="W42" s="35">
        <f>'PV Shocks'!BA13</f>
        <v>20</v>
      </c>
      <c r="X42" s="7">
        <f>'PV Shocks'!BC13</f>
        <v>1.0024</v>
      </c>
      <c r="Y42" s="35">
        <f>'PV Shocks'!BB13</f>
        <v>9</v>
      </c>
    </row>
    <row r="43" spans="2:25" x14ac:dyDescent="0.2">
      <c r="B43" s="3">
        <f>'PV Shocks'!AF14</f>
        <v>17</v>
      </c>
      <c r="C43" s="7">
        <f>'PV Shocks'!AG14</f>
        <v>1.0149999999999999</v>
      </c>
      <c r="D43" s="7">
        <f>'PV Shocks'!AH14</f>
        <v>0.98599999999999999</v>
      </c>
      <c r="E43" s="7">
        <f>'PV Shocks'!AI14</f>
        <v>1.0069999999999999</v>
      </c>
      <c r="F43" s="7">
        <f>'PV Shocks'!AJ14</f>
        <v>0.98599999999999999</v>
      </c>
      <c r="G43" s="7">
        <f>'PV Shocks'!AK14</f>
        <v>0.98599999999999999</v>
      </c>
      <c r="H43" s="7">
        <f>'PV Shocks'!AL14</f>
        <v>1.026</v>
      </c>
      <c r="I43" s="7">
        <f>'PV Shocks'!AM14</f>
        <v>0.96899999999999997</v>
      </c>
      <c r="J43" s="7">
        <f>'PV Shocks'!AN14</f>
        <v>1.024</v>
      </c>
      <c r="K43" s="7">
        <f>'PV Shocks'!AO14</f>
        <v>0.99099999999999999</v>
      </c>
      <c r="L43" s="7">
        <f>'PV Shocks'!AP14</f>
        <v>1.014</v>
      </c>
      <c r="M43" s="7">
        <f>'PV Shocks'!AQ14</f>
        <v>1.008</v>
      </c>
      <c r="N43" s="7">
        <f>'PV Shocks'!AR14</f>
        <v>0.98599999999999999</v>
      </c>
      <c r="O43" s="7">
        <f>'PV Shocks'!AS14</f>
        <v>1.028</v>
      </c>
      <c r="P43" s="7">
        <f>'PV Shocks'!AT14</f>
        <v>0.99199999999999999</v>
      </c>
      <c r="Q43" s="7">
        <f>'PV Shocks'!AU14</f>
        <v>1.004</v>
      </c>
      <c r="R43" s="7">
        <f>'PV Shocks'!AV14</f>
        <v>1.048</v>
      </c>
      <c r="S43" s="7">
        <f>'PV Shocks'!AW14</f>
        <v>0.98</v>
      </c>
      <c r="T43" s="7">
        <f>'PV Shocks'!AX14</f>
        <v>1.008</v>
      </c>
      <c r="U43" s="7">
        <f>'PV Shocks'!AY14</f>
        <v>1</v>
      </c>
      <c r="V43" s="7">
        <f>'PV Shocks'!AZ14</f>
        <v>0.98899999999999999</v>
      </c>
      <c r="W43" s="35">
        <f>'PV Shocks'!BA14</f>
        <v>39</v>
      </c>
      <c r="X43" s="7">
        <f>'PV Shocks'!BC14</f>
        <v>1.0023500000000001</v>
      </c>
      <c r="Y43" s="35">
        <f>'PV Shocks'!BB14</f>
        <v>10</v>
      </c>
    </row>
    <row r="44" spans="2:25" x14ac:dyDescent="0.2">
      <c r="B44" s="3">
        <f>'PV Shocks'!AF15</f>
        <v>29</v>
      </c>
      <c r="C44" s="7">
        <f>'PV Shocks'!AG15</f>
        <v>1.046</v>
      </c>
      <c r="D44" s="7">
        <f>'PV Shocks'!AH15</f>
        <v>0.997</v>
      </c>
      <c r="E44" s="7">
        <f>'PV Shocks'!AI15</f>
        <v>1.008</v>
      </c>
      <c r="F44" s="7">
        <f>'PV Shocks'!AJ15</f>
        <v>1</v>
      </c>
      <c r="G44" s="7">
        <f>'PV Shocks'!AK15</f>
        <v>0.99</v>
      </c>
      <c r="H44" s="7">
        <f>'PV Shocks'!AL15</f>
        <v>0.98099999999999998</v>
      </c>
      <c r="I44" s="7">
        <f>'PV Shocks'!AM15</f>
        <v>0.999</v>
      </c>
      <c r="J44" s="7">
        <f>'PV Shocks'!AN15</f>
        <v>0.99299999999999999</v>
      </c>
      <c r="K44" s="7">
        <f>'PV Shocks'!AO15</f>
        <v>0.96699999999999997</v>
      </c>
      <c r="L44" s="7">
        <f>'PV Shocks'!AP15</f>
        <v>1.026</v>
      </c>
      <c r="M44" s="7">
        <f>'PV Shocks'!AQ15</f>
        <v>1.024</v>
      </c>
      <c r="N44" s="7">
        <f>'PV Shocks'!AR15</f>
        <v>1.0129999999999999</v>
      </c>
      <c r="O44" s="7">
        <f>'PV Shocks'!AS15</f>
        <v>0.98899999999999999</v>
      </c>
      <c r="P44" s="7">
        <f>'PV Shocks'!AT15</f>
        <v>1.0089999999999999</v>
      </c>
      <c r="Q44" s="7">
        <f>'PV Shocks'!AU15</f>
        <v>1.014</v>
      </c>
      <c r="R44" s="7">
        <f>'PV Shocks'!AV15</f>
        <v>0.999</v>
      </c>
      <c r="S44" s="7">
        <f>'PV Shocks'!AW15</f>
        <v>0.98899999999999999</v>
      </c>
      <c r="T44" s="7">
        <f>'PV Shocks'!AX15</f>
        <v>1.008</v>
      </c>
      <c r="U44" s="7">
        <f>'PV Shocks'!AY15</f>
        <v>0.98099999999999998</v>
      </c>
      <c r="V44" s="7">
        <f>'PV Shocks'!AZ15</f>
        <v>1.01</v>
      </c>
      <c r="W44" s="35">
        <f>'PV Shocks'!BA15</f>
        <v>12</v>
      </c>
      <c r="X44" s="7">
        <f>'PV Shocks'!BC15</f>
        <v>1.0021500000000001</v>
      </c>
      <c r="Y44" s="35">
        <f>'PV Shocks'!BB15</f>
        <v>11</v>
      </c>
    </row>
    <row r="45" spans="2:25" x14ac:dyDescent="0.2">
      <c r="B45" s="3">
        <f>'PV Shocks'!AF16</f>
        <v>20</v>
      </c>
      <c r="C45" s="7">
        <f>'PV Shocks'!AG16</f>
        <v>1.002</v>
      </c>
      <c r="D45" s="7">
        <f>'PV Shocks'!AH16</f>
        <v>0.98699999999999999</v>
      </c>
      <c r="E45" s="7">
        <f>'PV Shocks'!AI16</f>
        <v>1.0309999999999999</v>
      </c>
      <c r="F45" s="7">
        <f>'PV Shocks'!AJ16</f>
        <v>1.018</v>
      </c>
      <c r="G45" s="7">
        <f>'PV Shocks'!AK16</f>
        <v>0.99399999999999999</v>
      </c>
      <c r="H45" s="7">
        <f>'PV Shocks'!AL16</f>
        <v>0.997</v>
      </c>
      <c r="I45" s="7">
        <f>'PV Shocks'!AM16</f>
        <v>1</v>
      </c>
      <c r="J45" s="7">
        <f>'PV Shocks'!AN16</f>
        <v>0.99199999999999999</v>
      </c>
      <c r="K45" s="7">
        <f>'PV Shocks'!AO16</f>
        <v>0.99399999999999999</v>
      </c>
      <c r="L45" s="7">
        <f>'PV Shocks'!AP16</f>
        <v>1.0189999999999999</v>
      </c>
      <c r="M45" s="7">
        <f>'PV Shocks'!AQ16</f>
        <v>1.014</v>
      </c>
      <c r="N45" s="7">
        <f>'PV Shocks'!AR16</f>
        <v>0.98699999999999999</v>
      </c>
      <c r="O45" s="7">
        <f>'PV Shocks'!AS16</f>
        <v>1.016</v>
      </c>
      <c r="P45" s="7">
        <f>'PV Shocks'!AT16</f>
        <v>1.0189999999999999</v>
      </c>
      <c r="Q45" s="7">
        <f>'PV Shocks'!AU16</f>
        <v>1.028</v>
      </c>
      <c r="R45" s="7">
        <f>'PV Shocks'!AV16</f>
        <v>0.97399999999999998</v>
      </c>
      <c r="S45" s="7">
        <f>'PV Shocks'!AW16</f>
        <v>0.98799999999999999</v>
      </c>
      <c r="T45" s="7">
        <f>'PV Shocks'!AX16</f>
        <v>1.01</v>
      </c>
      <c r="U45" s="7">
        <f>'PV Shocks'!AY16</f>
        <v>0.98399999999999999</v>
      </c>
      <c r="V45" s="7">
        <f>'PV Shocks'!AZ16</f>
        <v>0.98699999999999999</v>
      </c>
      <c r="W45" s="35">
        <f>'PV Shocks'!BA16</f>
        <v>42</v>
      </c>
      <c r="X45" s="7">
        <f>'PV Shocks'!BC16</f>
        <v>1.0020500000000001</v>
      </c>
      <c r="Y45" s="35">
        <f>'PV Shocks'!BB16</f>
        <v>12</v>
      </c>
    </row>
    <row r="46" spans="2:25" x14ac:dyDescent="0.2">
      <c r="B46" s="3">
        <f>'PV Shocks'!AF17</f>
        <v>49</v>
      </c>
      <c r="C46" s="7">
        <f>'PV Shocks'!AG17</f>
        <v>1.0029999999999999</v>
      </c>
      <c r="D46" s="7">
        <f>'PV Shocks'!AH17</f>
        <v>1.03</v>
      </c>
      <c r="E46" s="7">
        <f>'PV Shocks'!AI17</f>
        <v>1.016</v>
      </c>
      <c r="F46" s="7">
        <f>'PV Shocks'!AJ17</f>
        <v>1.0089999999999999</v>
      </c>
      <c r="G46" s="7">
        <f>'PV Shocks'!AK17</f>
        <v>0.98899999999999999</v>
      </c>
      <c r="H46" s="7">
        <f>'PV Shocks'!AL17</f>
        <v>0.98099999999999998</v>
      </c>
      <c r="I46" s="7">
        <f>'PV Shocks'!AM17</f>
        <v>1.008</v>
      </c>
      <c r="J46" s="7">
        <f>'PV Shocks'!AN17</f>
        <v>1.0009999999999999</v>
      </c>
      <c r="K46" s="7">
        <f>'PV Shocks'!AO17</f>
        <v>1.008</v>
      </c>
      <c r="L46" s="7">
        <f>'PV Shocks'!AP17</f>
        <v>1.0109999999999999</v>
      </c>
      <c r="M46" s="7">
        <f>'PV Shocks'!AQ17</f>
        <v>1.0069999999999999</v>
      </c>
      <c r="N46" s="7">
        <f>'PV Shocks'!AR17</f>
        <v>1.002</v>
      </c>
      <c r="O46" s="7">
        <f>'PV Shocks'!AS17</f>
        <v>1.012</v>
      </c>
      <c r="P46" s="7">
        <f>'PV Shocks'!AT17</f>
        <v>0.998</v>
      </c>
      <c r="Q46" s="7">
        <f>'PV Shocks'!AU17</f>
        <v>0.97199999999999998</v>
      </c>
      <c r="R46" s="7">
        <f>'PV Shocks'!AV17</f>
        <v>1.0069999999999999</v>
      </c>
      <c r="S46" s="7">
        <f>'PV Shocks'!AW17</f>
        <v>0.98099999999999998</v>
      </c>
      <c r="T46" s="7">
        <f>'PV Shocks'!AX17</f>
        <v>0.98199999999999998</v>
      </c>
      <c r="U46" s="7">
        <f>'PV Shocks'!AY17</f>
        <v>1.0029999999999999</v>
      </c>
      <c r="V46" s="7">
        <f>'PV Shocks'!AZ17</f>
        <v>1.016</v>
      </c>
      <c r="W46" s="35">
        <f>'PV Shocks'!BA17</f>
        <v>6</v>
      </c>
      <c r="X46" s="7">
        <f>'PV Shocks'!BC17</f>
        <v>1.0018</v>
      </c>
      <c r="Y46" s="35">
        <f>'PV Shocks'!BB17</f>
        <v>13</v>
      </c>
    </row>
    <row r="47" spans="2:25" x14ac:dyDescent="0.2">
      <c r="B47" s="3">
        <f>'PV Shocks'!AF18</f>
        <v>48</v>
      </c>
      <c r="C47" s="7">
        <f>'PV Shocks'!AG18</f>
        <v>1.0149999999999999</v>
      </c>
      <c r="D47" s="7">
        <f>'PV Shocks'!AH18</f>
        <v>0.995</v>
      </c>
      <c r="E47" s="7">
        <f>'PV Shocks'!AI18</f>
        <v>0.97699999999999998</v>
      </c>
      <c r="F47" s="7">
        <f>'PV Shocks'!AJ18</f>
        <v>0.98</v>
      </c>
      <c r="G47" s="7">
        <f>'PV Shocks'!AK18</f>
        <v>1.01</v>
      </c>
      <c r="H47" s="7">
        <f>'PV Shocks'!AL18</f>
        <v>1.0009999999999999</v>
      </c>
      <c r="I47" s="7">
        <f>'PV Shocks'!AM18</f>
        <v>0.99399999999999999</v>
      </c>
      <c r="J47" s="7">
        <f>'PV Shocks'!AN18</f>
        <v>1.014</v>
      </c>
      <c r="K47" s="7">
        <f>'PV Shocks'!AO18</f>
        <v>0.97499999999999998</v>
      </c>
      <c r="L47" s="7">
        <f>'PV Shocks'!AP18</f>
        <v>1.032</v>
      </c>
      <c r="M47" s="7">
        <f>'PV Shocks'!AQ18</f>
        <v>1.0329999999999999</v>
      </c>
      <c r="N47" s="7">
        <f>'PV Shocks'!AR18</f>
        <v>0.997</v>
      </c>
      <c r="O47" s="7">
        <f>'PV Shocks'!AS18</f>
        <v>1.012</v>
      </c>
      <c r="P47" s="7">
        <f>'PV Shocks'!AT18</f>
        <v>1.002</v>
      </c>
      <c r="Q47" s="7">
        <f>'PV Shocks'!AU18</f>
        <v>1</v>
      </c>
      <c r="R47" s="7">
        <f>'PV Shocks'!AV18</f>
        <v>0.99399999999999999</v>
      </c>
      <c r="S47" s="7">
        <f>'PV Shocks'!AW18</f>
        <v>1.0049999999999999</v>
      </c>
      <c r="T47" s="7">
        <f>'PV Shocks'!AX18</f>
        <v>0.97099999999999997</v>
      </c>
      <c r="U47" s="7">
        <f>'PV Shocks'!AY18</f>
        <v>1.0129999999999999</v>
      </c>
      <c r="V47" s="7">
        <f>'PV Shocks'!AZ18</f>
        <v>1.0149999999999999</v>
      </c>
      <c r="W47" s="35">
        <f>'PV Shocks'!BA18</f>
        <v>8</v>
      </c>
      <c r="X47" s="7">
        <f>'PV Shocks'!BC18</f>
        <v>1.0017500000000001</v>
      </c>
      <c r="Y47" s="35">
        <f>'PV Shocks'!BB18</f>
        <v>14</v>
      </c>
    </row>
    <row r="48" spans="2:25" x14ac:dyDescent="0.2">
      <c r="B48" s="3">
        <f>'PV Shocks'!AF19</f>
        <v>31</v>
      </c>
      <c r="C48" s="7">
        <f>'PV Shocks'!AG19</f>
        <v>1.0129999999999999</v>
      </c>
      <c r="D48" s="7">
        <f>'PV Shocks'!AH19</f>
        <v>1.0109999999999999</v>
      </c>
      <c r="E48" s="7">
        <f>'PV Shocks'!AI19</f>
        <v>0.98899999999999999</v>
      </c>
      <c r="F48" s="7">
        <f>'PV Shocks'!AJ19</f>
        <v>0.997</v>
      </c>
      <c r="G48" s="7">
        <f>'PV Shocks'!AK19</f>
        <v>0.998</v>
      </c>
      <c r="H48" s="7">
        <f>'PV Shocks'!AL19</f>
        <v>1.0469999999999999</v>
      </c>
      <c r="I48" s="7">
        <f>'PV Shocks'!AM19</f>
        <v>1.0229999999999999</v>
      </c>
      <c r="J48" s="7">
        <f>'PV Shocks'!AN19</f>
        <v>0.98699999999999999</v>
      </c>
      <c r="K48" s="7">
        <f>'PV Shocks'!AO19</f>
        <v>0.996</v>
      </c>
      <c r="L48" s="7">
        <f>'PV Shocks'!AP19</f>
        <v>1.01</v>
      </c>
      <c r="M48" s="7">
        <f>'PV Shocks'!AQ19</f>
        <v>0.997</v>
      </c>
      <c r="N48" s="7">
        <f>'PV Shocks'!AR19</f>
        <v>1.01</v>
      </c>
      <c r="O48" s="7">
        <f>'PV Shocks'!AS19</f>
        <v>0.98799999999999999</v>
      </c>
      <c r="P48" s="7">
        <f>'PV Shocks'!AT19</f>
        <v>0.99099999999999999</v>
      </c>
      <c r="Q48" s="7">
        <f>'PV Shocks'!AU19</f>
        <v>1.0009999999999999</v>
      </c>
      <c r="R48" s="7">
        <f>'PV Shocks'!AV19</f>
        <v>0.998</v>
      </c>
      <c r="S48" s="7">
        <f>'PV Shocks'!AW19</f>
        <v>0.98099999999999998</v>
      </c>
      <c r="T48" s="7">
        <f>'PV Shocks'!AX19</f>
        <v>0.98499999999999999</v>
      </c>
      <c r="U48" s="7">
        <f>'PV Shocks'!AY19</f>
        <v>0.99299999999999999</v>
      </c>
      <c r="V48" s="7">
        <f>'PV Shocks'!AZ19</f>
        <v>1.014</v>
      </c>
      <c r="W48" s="35">
        <f>'PV Shocks'!BA19</f>
        <v>9</v>
      </c>
      <c r="X48" s="7">
        <f>'PV Shocks'!BC19</f>
        <v>1.0014499999999997</v>
      </c>
      <c r="Y48" s="35">
        <f>'PV Shocks'!BB19</f>
        <v>15</v>
      </c>
    </row>
    <row r="49" spans="2:25" x14ac:dyDescent="0.2">
      <c r="B49" s="3">
        <f>'PV Shocks'!AF20</f>
        <v>1</v>
      </c>
      <c r="C49" s="7">
        <f>'PV Shocks'!AG20</f>
        <v>0.98899999999999999</v>
      </c>
      <c r="D49" s="7">
        <f>'PV Shocks'!AH20</f>
        <v>1.018</v>
      </c>
      <c r="E49" s="7">
        <f>'PV Shocks'!AI20</f>
        <v>1.0069999999999999</v>
      </c>
      <c r="F49" s="7">
        <f>'PV Shocks'!AJ20</f>
        <v>1.0069999999999999</v>
      </c>
      <c r="G49" s="7">
        <f>'PV Shocks'!AK20</f>
        <v>1.01</v>
      </c>
      <c r="H49" s="7">
        <f>'PV Shocks'!AL20</f>
        <v>1</v>
      </c>
      <c r="I49" s="7">
        <f>'PV Shocks'!AM20</f>
        <v>1.028</v>
      </c>
      <c r="J49" s="7">
        <f>'PV Shocks'!AN20</f>
        <v>0.97799999999999998</v>
      </c>
      <c r="K49" s="7">
        <f>'PV Shocks'!AO20</f>
        <v>0.99199999999999999</v>
      </c>
      <c r="L49" s="7">
        <f>'PV Shocks'!AP20</f>
        <v>1.022</v>
      </c>
      <c r="M49" s="7">
        <f>'PV Shocks'!AQ20</f>
        <v>0.999</v>
      </c>
      <c r="N49" s="7">
        <f>'PV Shocks'!AR20</f>
        <v>0.99399999999999999</v>
      </c>
      <c r="O49" s="7">
        <f>'PV Shocks'!AS20</f>
        <v>1.014</v>
      </c>
      <c r="P49" s="7">
        <f>'PV Shocks'!AT20</f>
        <v>1.0009999999999999</v>
      </c>
      <c r="Q49" s="7">
        <f>'PV Shocks'!AU20</f>
        <v>1.024</v>
      </c>
      <c r="R49" s="7">
        <f>'PV Shocks'!AV20</f>
        <v>1.0169999999999999</v>
      </c>
      <c r="S49" s="7">
        <f>'PV Shocks'!AW20</f>
        <v>0.99199999999999999</v>
      </c>
      <c r="T49" s="7">
        <f>'PV Shocks'!AX20</f>
        <v>0.995</v>
      </c>
      <c r="U49" s="7">
        <f>'PV Shocks'!AY20</f>
        <v>0.95299999999999996</v>
      </c>
      <c r="V49" s="7">
        <f>'PV Shocks'!AZ20</f>
        <v>0.98</v>
      </c>
      <c r="W49" s="35">
        <f>'PV Shocks'!BA20</f>
        <v>48</v>
      </c>
      <c r="X49" s="7">
        <f>'PV Shocks'!BC20</f>
        <v>1.0009999999999999</v>
      </c>
      <c r="Y49" s="35">
        <f>'PV Shocks'!BB20</f>
        <v>16</v>
      </c>
    </row>
    <row r="50" spans="2:25" x14ac:dyDescent="0.2">
      <c r="B50" s="3">
        <f>'PV Shocks'!AF21</f>
        <v>25</v>
      </c>
      <c r="C50" s="7">
        <f>'PV Shocks'!AG21</f>
        <v>0.98899999999999999</v>
      </c>
      <c r="D50" s="7">
        <f>'PV Shocks'!AH21</f>
        <v>0.998</v>
      </c>
      <c r="E50" s="7">
        <f>'PV Shocks'!AI21</f>
        <v>1.0129999999999999</v>
      </c>
      <c r="F50" s="7">
        <f>'PV Shocks'!AJ21</f>
        <v>1.0309999999999999</v>
      </c>
      <c r="G50" s="7">
        <f>'PV Shocks'!AK21</f>
        <v>1.0369999999999999</v>
      </c>
      <c r="H50" s="7">
        <f>'PV Shocks'!AL21</f>
        <v>1.004</v>
      </c>
      <c r="I50" s="7">
        <f>'PV Shocks'!AM21</f>
        <v>0.97699999999999998</v>
      </c>
      <c r="J50" s="7">
        <f>'PV Shocks'!AN21</f>
        <v>0.99</v>
      </c>
      <c r="K50" s="7">
        <f>'PV Shocks'!AO21</f>
        <v>0.996</v>
      </c>
      <c r="L50" s="7">
        <f>'PV Shocks'!AP21</f>
        <v>0.996</v>
      </c>
      <c r="M50" s="7">
        <f>'PV Shocks'!AQ21</f>
        <v>1.0269999999999999</v>
      </c>
      <c r="N50" s="7">
        <f>'PV Shocks'!AR21</f>
        <v>0.97399999999999998</v>
      </c>
      <c r="O50" s="7">
        <f>'PV Shocks'!AS21</f>
        <v>0.97899999999999998</v>
      </c>
      <c r="P50" s="7">
        <f>'PV Shocks'!AT21</f>
        <v>1.006</v>
      </c>
      <c r="Q50" s="7">
        <f>'PV Shocks'!AU21</f>
        <v>1.0169999999999999</v>
      </c>
      <c r="R50" s="7">
        <f>'PV Shocks'!AV21</f>
        <v>1.01</v>
      </c>
      <c r="S50" s="7">
        <f>'PV Shocks'!AW21</f>
        <v>0.97599999999999998</v>
      </c>
      <c r="T50" s="7">
        <f>'PV Shocks'!AX21</f>
        <v>0.995</v>
      </c>
      <c r="U50" s="7">
        <f>'PV Shocks'!AY21</f>
        <v>1.0069999999999999</v>
      </c>
      <c r="V50" s="7">
        <f>'PV Shocks'!AZ21</f>
        <v>0.997</v>
      </c>
      <c r="W50" s="35">
        <f>'PV Shocks'!BA21</f>
        <v>27</v>
      </c>
      <c r="X50" s="7">
        <f>'PV Shocks'!BC21</f>
        <v>1.00095</v>
      </c>
      <c r="Y50" s="35">
        <f>'PV Shocks'!BB21</f>
        <v>17</v>
      </c>
    </row>
    <row r="51" spans="2:25" x14ac:dyDescent="0.2">
      <c r="B51" s="3">
        <f>'PV Shocks'!AF22</f>
        <v>37</v>
      </c>
      <c r="C51" s="7">
        <f>'PV Shocks'!AG22</f>
        <v>0.97899999999999998</v>
      </c>
      <c r="D51" s="7">
        <f>'PV Shocks'!AH22</f>
        <v>0.97599999999999998</v>
      </c>
      <c r="E51" s="7">
        <f>'PV Shocks'!AI22</f>
        <v>0.99099999999999999</v>
      </c>
      <c r="F51" s="7">
        <f>'PV Shocks'!AJ22</f>
        <v>1.006</v>
      </c>
      <c r="G51" s="7">
        <f>'PV Shocks'!AK22</f>
        <v>0.98599999999999999</v>
      </c>
      <c r="H51" s="7">
        <f>'PV Shocks'!AL22</f>
        <v>1.0249999999999999</v>
      </c>
      <c r="I51" s="7">
        <f>'PV Shocks'!AM22</f>
        <v>1.0189999999999999</v>
      </c>
      <c r="J51" s="7">
        <f>'PV Shocks'!AN22</f>
        <v>0.99399999999999999</v>
      </c>
      <c r="K51" s="7">
        <f>'PV Shocks'!AO22</f>
        <v>1</v>
      </c>
      <c r="L51" s="7">
        <f>'PV Shocks'!AP22</f>
        <v>1.028</v>
      </c>
      <c r="M51" s="7">
        <f>'PV Shocks'!AQ22</f>
        <v>0.96899999999999997</v>
      </c>
      <c r="N51" s="7">
        <f>'PV Shocks'!AR22</f>
        <v>1.002</v>
      </c>
      <c r="O51" s="7">
        <f>'PV Shocks'!AS22</f>
        <v>1.012</v>
      </c>
      <c r="P51" s="7">
        <f>'PV Shocks'!AT22</f>
        <v>1.0169999999999999</v>
      </c>
      <c r="Q51" s="7">
        <f>'PV Shocks'!AU22</f>
        <v>0.99</v>
      </c>
      <c r="R51" s="7">
        <f>'PV Shocks'!AV22</f>
        <v>1.0109999999999999</v>
      </c>
      <c r="S51" s="7">
        <f>'PV Shocks'!AW22</f>
        <v>0.996</v>
      </c>
      <c r="T51" s="7">
        <f>'PV Shocks'!AX22</f>
        <v>1.006</v>
      </c>
      <c r="U51" s="7">
        <f>'PV Shocks'!AY22</f>
        <v>1.01</v>
      </c>
      <c r="V51" s="7">
        <f>'PV Shocks'!AZ22</f>
        <v>0.999</v>
      </c>
      <c r="W51" s="35">
        <f>'PV Shocks'!BA22</f>
        <v>26</v>
      </c>
      <c r="X51" s="7">
        <f>'PV Shocks'!BC22</f>
        <v>1.0007999999999999</v>
      </c>
      <c r="Y51" s="35">
        <f>'PV Shocks'!BB22</f>
        <v>18</v>
      </c>
    </row>
    <row r="52" spans="2:25" x14ac:dyDescent="0.2">
      <c r="B52" s="3">
        <f>'PV Shocks'!AF23</f>
        <v>24</v>
      </c>
      <c r="C52" s="7">
        <f>'PV Shocks'!AG23</f>
        <v>0.98299999999999998</v>
      </c>
      <c r="D52" s="7">
        <f>'PV Shocks'!AH23</f>
        <v>1.012</v>
      </c>
      <c r="E52" s="7">
        <f>'PV Shocks'!AI23</f>
        <v>0.97099999999999997</v>
      </c>
      <c r="F52" s="7">
        <f>'PV Shocks'!AJ23</f>
        <v>1.024</v>
      </c>
      <c r="G52" s="7">
        <f>'PV Shocks'!AK23</f>
        <v>1.016</v>
      </c>
      <c r="H52" s="7">
        <f>'PV Shocks'!AL23</f>
        <v>0.98799999999999999</v>
      </c>
      <c r="I52" s="7">
        <f>'PV Shocks'!AM23</f>
        <v>0.98799999999999999</v>
      </c>
      <c r="J52" s="7">
        <f>'PV Shocks'!AN23</f>
        <v>0.96299999999999997</v>
      </c>
      <c r="K52" s="7">
        <f>'PV Shocks'!AO23</f>
        <v>1.018</v>
      </c>
      <c r="L52" s="7">
        <f>'PV Shocks'!AP23</f>
        <v>0.98399999999999999</v>
      </c>
      <c r="M52" s="7">
        <f>'PV Shocks'!AQ23</f>
        <v>1.0349999999999999</v>
      </c>
      <c r="N52" s="7">
        <f>'PV Shocks'!AR23</f>
        <v>1.012</v>
      </c>
      <c r="O52" s="7">
        <f>'PV Shocks'!AS23</f>
        <v>0.98899999999999999</v>
      </c>
      <c r="P52" s="7">
        <f>'PV Shocks'!AT23</f>
        <v>0.98099999999999998</v>
      </c>
      <c r="Q52" s="7">
        <f>'PV Shocks'!AU23</f>
        <v>1.0149999999999999</v>
      </c>
      <c r="R52" s="7">
        <f>'PV Shocks'!AV23</f>
        <v>1.0009999999999999</v>
      </c>
      <c r="S52" s="7">
        <f>'PV Shocks'!AW23</f>
        <v>1.026</v>
      </c>
      <c r="T52" s="7">
        <f>'PV Shocks'!AX23</f>
        <v>1.014</v>
      </c>
      <c r="U52" s="7">
        <f>'PV Shocks'!AY23</f>
        <v>1.002</v>
      </c>
      <c r="V52" s="7">
        <f>'PV Shocks'!AZ23</f>
        <v>0.99199999999999999</v>
      </c>
      <c r="W52" s="35">
        <f>'PV Shocks'!BA23</f>
        <v>35</v>
      </c>
      <c r="X52" s="7">
        <f>'PV Shocks'!BC23</f>
        <v>1.0006999999999999</v>
      </c>
      <c r="Y52" s="35">
        <f>'PV Shocks'!BB23</f>
        <v>19</v>
      </c>
    </row>
    <row r="53" spans="2:25" x14ac:dyDescent="0.2">
      <c r="B53" s="3">
        <f>'PV Shocks'!AF24</f>
        <v>14</v>
      </c>
      <c r="C53" s="7">
        <f>'PV Shocks'!AG24</f>
        <v>1.018</v>
      </c>
      <c r="D53" s="7">
        <f>'PV Shocks'!AH24</f>
        <v>0.998</v>
      </c>
      <c r="E53" s="7">
        <f>'PV Shocks'!AI24</f>
        <v>1.0009999999999999</v>
      </c>
      <c r="F53" s="7">
        <f>'PV Shocks'!AJ24</f>
        <v>0.98199999999999998</v>
      </c>
      <c r="G53" s="7">
        <f>'PV Shocks'!AK24</f>
        <v>1.0129999999999999</v>
      </c>
      <c r="H53" s="7">
        <f>'PV Shocks'!AL24</f>
        <v>1.006</v>
      </c>
      <c r="I53" s="7">
        <f>'PV Shocks'!AM24</f>
        <v>1.0169999999999999</v>
      </c>
      <c r="J53" s="7">
        <f>'PV Shocks'!AN24</f>
        <v>1.0009999999999999</v>
      </c>
      <c r="K53" s="7">
        <f>'PV Shocks'!AO24</f>
        <v>0.98499999999999999</v>
      </c>
      <c r="L53" s="7">
        <f>'PV Shocks'!AP24</f>
        <v>0.99299999999999999</v>
      </c>
      <c r="M53" s="7">
        <f>'PV Shocks'!AQ24</f>
        <v>0.98199999999999998</v>
      </c>
      <c r="N53" s="7">
        <f>'PV Shocks'!AR24</f>
        <v>1.0169999999999999</v>
      </c>
      <c r="O53" s="7">
        <f>'PV Shocks'!AS24</f>
        <v>1.004</v>
      </c>
      <c r="P53" s="7">
        <f>'PV Shocks'!AT24</f>
        <v>1.012</v>
      </c>
      <c r="Q53" s="7">
        <f>'PV Shocks'!AU24</f>
        <v>0.98299999999999998</v>
      </c>
      <c r="R53" s="7">
        <f>'PV Shocks'!AV24</f>
        <v>1.002</v>
      </c>
      <c r="S53" s="7">
        <f>'PV Shocks'!AW24</f>
        <v>1.0029999999999999</v>
      </c>
      <c r="T53" s="7">
        <f>'PV Shocks'!AX24</f>
        <v>1.002</v>
      </c>
      <c r="U53" s="7">
        <f>'PV Shocks'!AY24</f>
        <v>0.98599999999999999</v>
      </c>
      <c r="V53" s="7">
        <f>'PV Shocks'!AZ24</f>
        <v>1.0029999999999999</v>
      </c>
      <c r="W53" s="35">
        <f>'PV Shocks'!BA24</f>
        <v>20</v>
      </c>
      <c r="X53" s="7">
        <f>'PV Shocks'!BC24</f>
        <v>1.0004</v>
      </c>
      <c r="Y53" s="35">
        <f>'PV Shocks'!BB24</f>
        <v>20</v>
      </c>
    </row>
    <row r="54" spans="2:25" x14ac:dyDescent="0.2">
      <c r="B54" s="3">
        <f>'PV Shocks'!AF25</f>
        <v>44</v>
      </c>
      <c r="C54" s="7">
        <f>'PV Shocks'!AG25</f>
        <v>0.996</v>
      </c>
      <c r="D54" s="7">
        <f>'PV Shocks'!AH25</f>
        <v>1.0389999999999999</v>
      </c>
      <c r="E54" s="7">
        <f>'PV Shocks'!AI25</f>
        <v>0.996</v>
      </c>
      <c r="F54" s="7">
        <f>'PV Shocks'!AJ25</f>
        <v>1.0009999999999999</v>
      </c>
      <c r="G54" s="7">
        <f>'PV Shocks'!AK25</f>
        <v>1.004</v>
      </c>
      <c r="H54" s="7">
        <f>'PV Shocks'!AL25</f>
        <v>0.99299999999999999</v>
      </c>
      <c r="I54" s="7">
        <f>'PV Shocks'!AM25</f>
        <v>1.024</v>
      </c>
      <c r="J54" s="7">
        <f>'PV Shocks'!AN25</f>
        <v>0.97899999999999998</v>
      </c>
      <c r="K54" s="7">
        <f>'PV Shocks'!AO25</f>
        <v>1.002</v>
      </c>
      <c r="L54" s="7">
        <f>'PV Shocks'!AP25</f>
        <v>0.99399999999999999</v>
      </c>
      <c r="M54" s="7">
        <f>'PV Shocks'!AQ25</f>
        <v>1</v>
      </c>
      <c r="N54" s="7">
        <f>'PV Shocks'!AR25</f>
        <v>0.97099999999999997</v>
      </c>
      <c r="O54" s="7">
        <f>'PV Shocks'!AS25</f>
        <v>1.022</v>
      </c>
      <c r="P54" s="7">
        <f>'PV Shocks'!AT25</f>
        <v>0.98599999999999999</v>
      </c>
      <c r="Q54" s="7">
        <f>'PV Shocks'!AU25</f>
        <v>0.995</v>
      </c>
      <c r="R54" s="7">
        <f>'PV Shocks'!AV25</f>
        <v>1.014</v>
      </c>
      <c r="S54" s="7">
        <f>'PV Shocks'!AW25</f>
        <v>1.0049999999999999</v>
      </c>
      <c r="T54" s="7">
        <f>'PV Shocks'!AX25</f>
        <v>0.99199999999999999</v>
      </c>
      <c r="U54" s="7">
        <f>'PV Shocks'!AY25</f>
        <v>1.006</v>
      </c>
      <c r="V54" s="7">
        <f>'PV Shocks'!AZ25</f>
        <v>0.98799999999999999</v>
      </c>
      <c r="W54" s="35">
        <f>'PV Shocks'!BA25</f>
        <v>41</v>
      </c>
      <c r="X54" s="7">
        <f>'PV Shocks'!BC25</f>
        <v>1.0003500000000001</v>
      </c>
      <c r="Y54" s="35">
        <f>'PV Shocks'!BB25</f>
        <v>21</v>
      </c>
    </row>
    <row r="55" spans="2:25" x14ac:dyDescent="0.2">
      <c r="B55" s="3">
        <f>'PV Shocks'!AF26</f>
        <v>39</v>
      </c>
      <c r="C55" s="7">
        <f>'PV Shocks'!AG26</f>
        <v>1.012</v>
      </c>
      <c r="D55" s="7">
        <f>'PV Shocks'!AH26</f>
        <v>0.999</v>
      </c>
      <c r="E55" s="7">
        <f>'PV Shocks'!AI26</f>
        <v>0.995</v>
      </c>
      <c r="F55" s="7">
        <f>'PV Shocks'!AJ26</f>
        <v>1.016</v>
      </c>
      <c r="G55" s="7">
        <f>'PV Shocks'!AK26</f>
        <v>1.034</v>
      </c>
      <c r="H55" s="7">
        <f>'PV Shocks'!AL26</f>
        <v>1.008</v>
      </c>
      <c r="I55" s="7">
        <f>'PV Shocks'!AM26</f>
        <v>0.97899999999999998</v>
      </c>
      <c r="J55" s="7">
        <f>'PV Shocks'!AN26</f>
        <v>1.0009999999999999</v>
      </c>
      <c r="K55" s="7">
        <f>'PV Shocks'!AO26</f>
        <v>1.0009999999999999</v>
      </c>
      <c r="L55" s="7">
        <f>'PV Shocks'!AP26</f>
        <v>1.0049999999999999</v>
      </c>
      <c r="M55" s="7">
        <f>'PV Shocks'!AQ26</f>
        <v>1.0189999999999999</v>
      </c>
      <c r="N55" s="7">
        <f>'PV Shocks'!AR26</f>
        <v>0.98699999999999999</v>
      </c>
      <c r="O55" s="7">
        <f>'PV Shocks'!AS26</f>
        <v>0.999</v>
      </c>
      <c r="P55" s="7">
        <f>'PV Shocks'!AT26</f>
        <v>0.999</v>
      </c>
      <c r="Q55" s="7">
        <f>'PV Shocks'!AU26</f>
        <v>0.99299999999999999</v>
      </c>
      <c r="R55" s="7">
        <f>'PV Shocks'!AV26</f>
        <v>1.0049999999999999</v>
      </c>
      <c r="S55" s="7">
        <f>'PV Shocks'!AW26</f>
        <v>0.97899999999999998</v>
      </c>
      <c r="T55" s="7">
        <f>'PV Shocks'!AX26</f>
        <v>0.99099999999999999</v>
      </c>
      <c r="U55" s="7">
        <f>'PV Shocks'!AY26</f>
        <v>1.002</v>
      </c>
      <c r="V55" s="7">
        <f>'PV Shocks'!AZ26</f>
        <v>0.98099999999999998</v>
      </c>
      <c r="W55" s="35">
        <f>'PV Shocks'!BA26</f>
        <v>47</v>
      </c>
      <c r="X55" s="7">
        <f>'PV Shocks'!BC26</f>
        <v>1.0002500000000001</v>
      </c>
      <c r="Y55" s="35">
        <f>'PV Shocks'!BB26</f>
        <v>22</v>
      </c>
    </row>
    <row r="56" spans="2:25" x14ac:dyDescent="0.2">
      <c r="B56" s="3">
        <f>'PV Shocks'!AF27</f>
        <v>27</v>
      </c>
      <c r="C56" s="7">
        <f>'PV Shocks'!AG27</f>
        <v>0.99199999999999999</v>
      </c>
      <c r="D56" s="7">
        <f>'PV Shocks'!AH27</f>
        <v>1.03</v>
      </c>
      <c r="E56" s="7">
        <f>'PV Shocks'!AI27</f>
        <v>0.98699999999999999</v>
      </c>
      <c r="F56" s="7">
        <f>'PV Shocks'!AJ27</f>
        <v>0.98799999999999999</v>
      </c>
      <c r="G56" s="7">
        <f>'PV Shocks'!AK27</f>
        <v>1.0129999999999999</v>
      </c>
      <c r="H56" s="7">
        <f>'PV Shocks'!AL27</f>
        <v>1</v>
      </c>
      <c r="I56" s="7">
        <f>'PV Shocks'!AM27</f>
        <v>1.0209999999999999</v>
      </c>
      <c r="J56" s="7">
        <f>'PV Shocks'!AN27</f>
        <v>0.98299999999999998</v>
      </c>
      <c r="K56" s="7">
        <f>'PV Shocks'!AO27</f>
        <v>1.008</v>
      </c>
      <c r="L56" s="7">
        <f>'PV Shocks'!AP27</f>
        <v>0.99299999999999999</v>
      </c>
      <c r="M56" s="7">
        <f>'PV Shocks'!AQ27</f>
        <v>0.97</v>
      </c>
      <c r="N56" s="7">
        <f>'PV Shocks'!AR27</f>
        <v>1.0129999999999999</v>
      </c>
      <c r="O56" s="7">
        <f>'PV Shocks'!AS27</f>
        <v>0.98399999999999999</v>
      </c>
      <c r="P56" s="7">
        <f>'PV Shocks'!AT27</f>
        <v>1.022</v>
      </c>
      <c r="Q56" s="7">
        <f>'PV Shocks'!AU27</f>
        <v>1.018</v>
      </c>
      <c r="R56" s="7">
        <f>'PV Shocks'!AV27</f>
        <v>1.0129999999999999</v>
      </c>
      <c r="S56" s="7">
        <f>'PV Shocks'!AW27</f>
        <v>0.98199999999999998</v>
      </c>
      <c r="T56" s="7">
        <f>'PV Shocks'!AX27</f>
        <v>0.96799999999999997</v>
      </c>
      <c r="U56" s="7">
        <f>'PV Shocks'!AY27</f>
        <v>1.01</v>
      </c>
      <c r="V56" s="7">
        <f>'PV Shocks'!AZ27</f>
        <v>1.0069999999999999</v>
      </c>
      <c r="W56" s="35">
        <f>'PV Shocks'!BA27</f>
        <v>16</v>
      </c>
      <c r="X56" s="7">
        <f>'PV Shocks'!BC27</f>
        <v>1.0001000000000002</v>
      </c>
      <c r="Y56" s="35">
        <f>'PV Shocks'!BB27</f>
        <v>23</v>
      </c>
    </row>
    <row r="57" spans="2:25" x14ac:dyDescent="0.2">
      <c r="B57" s="3">
        <f>'PV Shocks'!AF28</f>
        <v>5</v>
      </c>
      <c r="C57" s="7">
        <f>'PV Shocks'!AG28</f>
        <v>0.99299999999999999</v>
      </c>
      <c r="D57" s="7">
        <f>'PV Shocks'!AH28</f>
        <v>1.002</v>
      </c>
      <c r="E57" s="7">
        <f>'PV Shocks'!AI28</f>
        <v>0.98099999999999998</v>
      </c>
      <c r="F57" s="7">
        <f>'PV Shocks'!AJ28</f>
        <v>1.0169999999999999</v>
      </c>
      <c r="G57" s="7">
        <f>'PV Shocks'!AK28</f>
        <v>0.98899999999999999</v>
      </c>
      <c r="H57" s="7">
        <f>'PV Shocks'!AL28</f>
        <v>0.98599999999999999</v>
      </c>
      <c r="I57" s="7">
        <f>'PV Shocks'!AM28</f>
        <v>1.0069999999999999</v>
      </c>
      <c r="J57" s="7">
        <f>'PV Shocks'!AN28</f>
        <v>0.97</v>
      </c>
      <c r="K57" s="7">
        <f>'PV Shocks'!AO28</f>
        <v>1.002</v>
      </c>
      <c r="L57" s="7">
        <f>'PV Shocks'!AP28</f>
        <v>1.0269999999999999</v>
      </c>
      <c r="M57" s="7">
        <f>'PV Shocks'!AQ28</f>
        <v>1.0029999999999999</v>
      </c>
      <c r="N57" s="7">
        <f>'PV Shocks'!AR28</f>
        <v>1.0049999999999999</v>
      </c>
      <c r="O57" s="7">
        <f>'PV Shocks'!AS28</f>
        <v>1.012</v>
      </c>
      <c r="P57" s="7">
        <f>'PV Shocks'!AT28</f>
        <v>0.98899999999999999</v>
      </c>
      <c r="Q57" s="7">
        <f>'PV Shocks'!AU28</f>
        <v>0.99099999999999999</v>
      </c>
      <c r="R57" s="7">
        <f>'PV Shocks'!AV28</f>
        <v>1.01</v>
      </c>
      <c r="S57" s="7">
        <f>'PV Shocks'!AW28</f>
        <v>0.99399999999999999</v>
      </c>
      <c r="T57" s="7">
        <f>'PV Shocks'!AX28</f>
        <v>0.996</v>
      </c>
      <c r="U57" s="7">
        <f>'PV Shocks'!AY28</f>
        <v>1.0369999999999999</v>
      </c>
      <c r="V57" s="7">
        <f>'PV Shocks'!AZ28</f>
        <v>0.99099999999999999</v>
      </c>
      <c r="W57" s="35">
        <f>'PV Shocks'!BA28</f>
        <v>36</v>
      </c>
      <c r="X57" s="7">
        <f>'PV Shocks'!BC28</f>
        <v>1.0001</v>
      </c>
      <c r="Y57" s="35">
        <f>'PV Shocks'!BB28</f>
        <v>24</v>
      </c>
    </row>
    <row r="58" spans="2:25" x14ac:dyDescent="0.2">
      <c r="B58" s="3">
        <f>'PV Shocks'!AF29</f>
        <v>16</v>
      </c>
      <c r="C58" s="7">
        <f>'PV Shocks'!AG29</f>
        <v>1.0029999999999999</v>
      </c>
      <c r="D58" s="7">
        <f>'PV Shocks'!AH29</f>
        <v>0.997</v>
      </c>
      <c r="E58" s="7">
        <f>'PV Shocks'!AI29</f>
        <v>1.0269999999999999</v>
      </c>
      <c r="F58" s="7">
        <f>'PV Shocks'!AJ29</f>
        <v>0.98499999999999999</v>
      </c>
      <c r="G58" s="7">
        <f>'PV Shocks'!AK29</f>
        <v>1.0189999999999999</v>
      </c>
      <c r="H58" s="7">
        <f>'PV Shocks'!AL29</f>
        <v>0.996</v>
      </c>
      <c r="I58" s="7">
        <f>'PV Shocks'!AM29</f>
        <v>1.0069999999999999</v>
      </c>
      <c r="J58" s="7">
        <f>'PV Shocks'!AN29</f>
        <v>1.002</v>
      </c>
      <c r="K58" s="7">
        <f>'PV Shocks'!AO29</f>
        <v>0.99399999999999999</v>
      </c>
      <c r="L58" s="7">
        <f>'PV Shocks'!AP29</f>
        <v>0.98899999999999999</v>
      </c>
      <c r="M58" s="7">
        <f>'PV Shocks'!AQ29</f>
        <v>0.98</v>
      </c>
      <c r="N58" s="7">
        <f>'PV Shocks'!AR29</f>
        <v>0.97399999999999998</v>
      </c>
      <c r="O58" s="7">
        <f>'PV Shocks'!AS29</f>
        <v>0.99199999999999999</v>
      </c>
      <c r="P58" s="7">
        <f>'PV Shocks'!AT29</f>
        <v>1.018</v>
      </c>
      <c r="Q58" s="7">
        <f>'PV Shocks'!AU29</f>
        <v>1.006</v>
      </c>
      <c r="R58" s="7">
        <f>'PV Shocks'!AV29</f>
        <v>0.99299999999999999</v>
      </c>
      <c r="S58" s="7">
        <f>'PV Shocks'!AW29</f>
        <v>0.97599999999999998</v>
      </c>
      <c r="T58" s="7">
        <f>'PV Shocks'!AX29</f>
        <v>1.034</v>
      </c>
      <c r="U58" s="7">
        <f>'PV Shocks'!AY29</f>
        <v>1.012</v>
      </c>
      <c r="V58" s="7">
        <f>'PV Shocks'!AZ29</f>
        <v>0.995</v>
      </c>
      <c r="W58" s="35">
        <f>'PV Shocks'!BA29</f>
        <v>30</v>
      </c>
      <c r="X58" s="7">
        <f>'PV Shocks'!BC29</f>
        <v>0.99995000000000034</v>
      </c>
      <c r="Y58" s="35">
        <f>'PV Shocks'!BB29</f>
        <v>25</v>
      </c>
    </row>
    <row r="59" spans="2:25" x14ac:dyDescent="0.2">
      <c r="B59" s="3">
        <f>'PV Shocks'!AF30</f>
        <v>28</v>
      </c>
      <c r="C59" s="7">
        <f>'PV Shocks'!AG30</f>
        <v>1.006</v>
      </c>
      <c r="D59" s="7">
        <f>'PV Shocks'!AH30</f>
        <v>0.97199999999999998</v>
      </c>
      <c r="E59" s="7">
        <f>'PV Shocks'!AI30</f>
        <v>1.0129999999999999</v>
      </c>
      <c r="F59" s="7">
        <f>'PV Shocks'!AJ30</f>
        <v>1.01</v>
      </c>
      <c r="G59" s="7">
        <f>'PV Shocks'!AK30</f>
        <v>0.98699999999999999</v>
      </c>
      <c r="H59" s="7">
        <f>'PV Shocks'!AL30</f>
        <v>1</v>
      </c>
      <c r="I59" s="7">
        <f>'PV Shocks'!AM30</f>
        <v>0.97899999999999998</v>
      </c>
      <c r="J59" s="7">
        <f>'PV Shocks'!AN30</f>
        <v>1.0149999999999999</v>
      </c>
      <c r="K59" s="7">
        <f>'PV Shocks'!AO30</f>
        <v>0.996</v>
      </c>
      <c r="L59" s="7">
        <f>'PV Shocks'!AP30</f>
        <v>1.0069999999999999</v>
      </c>
      <c r="M59" s="7">
        <f>'PV Shocks'!AQ30</f>
        <v>1.0289999999999999</v>
      </c>
      <c r="N59" s="7">
        <f>'PV Shocks'!AR30</f>
        <v>0.99</v>
      </c>
      <c r="O59" s="7">
        <f>'PV Shocks'!AS30</f>
        <v>1.0149999999999999</v>
      </c>
      <c r="P59" s="7">
        <f>'PV Shocks'!AT30</f>
        <v>0.97899999999999998</v>
      </c>
      <c r="Q59" s="7">
        <f>'PV Shocks'!AU30</f>
        <v>0.97899999999999998</v>
      </c>
      <c r="R59" s="7">
        <f>'PV Shocks'!AV30</f>
        <v>0.98499999999999999</v>
      </c>
      <c r="S59" s="7">
        <f>'PV Shocks'!AW30</f>
        <v>1.02</v>
      </c>
      <c r="T59" s="7">
        <f>'PV Shocks'!AX30</f>
        <v>1.0349999999999999</v>
      </c>
      <c r="U59" s="7">
        <f>'PV Shocks'!AY30</f>
        <v>0.98799999999999999</v>
      </c>
      <c r="V59" s="7">
        <f>'PV Shocks'!AZ30</f>
        <v>0.99299999999999999</v>
      </c>
      <c r="W59" s="35">
        <f>'PV Shocks'!BA30</f>
        <v>34</v>
      </c>
      <c r="X59" s="7">
        <f>'PV Shocks'!BC30</f>
        <v>0.9998999999999999</v>
      </c>
      <c r="Y59" s="35">
        <f>'PV Shocks'!BB30</f>
        <v>26</v>
      </c>
    </row>
    <row r="60" spans="2:25" x14ac:dyDescent="0.2">
      <c r="B60" s="3">
        <f>'PV Shocks'!AF31</f>
        <v>6</v>
      </c>
      <c r="C60" s="7">
        <f>'PV Shocks'!AG31</f>
        <v>1.008</v>
      </c>
      <c r="D60" s="7">
        <f>'PV Shocks'!AH31</f>
        <v>0.997</v>
      </c>
      <c r="E60" s="7">
        <f>'PV Shocks'!AI31</f>
        <v>1.018</v>
      </c>
      <c r="F60" s="7">
        <f>'PV Shocks'!AJ31</f>
        <v>0.98199999999999998</v>
      </c>
      <c r="G60" s="7">
        <f>'PV Shocks'!AK31</f>
        <v>1.01</v>
      </c>
      <c r="H60" s="7">
        <f>'PV Shocks'!AL31</f>
        <v>1.0149999999999999</v>
      </c>
      <c r="I60" s="7">
        <f>'PV Shocks'!AM31</f>
        <v>0.99099999999999999</v>
      </c>
      <c r="J60" s="7">
        <f>'PV Shocks'!AN31</f>
        <v>1.0309999999999999</v>
      </c>
      <c r="K60" s="7">
        <f>'PV Shocks'!AO31</f>
        <v>0.995</v>
      </c>
      <c r="L60" s="7">
        <f>'PV Shocks'!AP31</f>
        <v>0.98099999999999998</v>
      </c>
      <c r="M60" s="7">
        <f>'PV Shocks'!AQ31</f>
        <v>0.996</v>
      </c>
      <c r="N60" s="7">
        <f>'PV Shocks'!AR31</f>
        <v>0.995</v>
      </c>
      <c r="O60" s="7">
        <f>'PV Shocks'!AS31</f>
        <v>0.98899999999999999</v>
      </c>
      <c r="P60" s="7">
        <f>'PV Shocks'!AT31</f>
        <v>1.0129999999999999</v>
      </c>
      <c r="Q60" s="7">
        <f>'PV Shocks'!AU31</f>
        <v>1.008</v>
      </c>
      <c r="R60" s="7">
        <f>'PV Shocks'!AV31</f>
        <v>0.99099999999999999</v>
      </c>
      <c r="S60" s="7">
        <f>'PV Shocks'!AW31</f>
        <v>1.0029999999999999</v>
      </c>
      <c r="T60" s="7">
        <f>'PV Shocks'!AX31</f>
        <v>1.0029999999999999</v>
      </c>
      <c r="U60" s="7">
        <f>'PV Shocks'!AY31</f>
        <v>0.96199999999999997</v>
      </c>
      <c r="V60" s="7">
        <f>'PV Shocks'!AZ31</f>
        <v>1.0089999999999999</v>
      </c>
      <c r="W60" s="35">
        <f>'PV Shocks'!BA31</f>
        <v>13</v>
      </c>
      <c r="X60" s="7">
        <f>'PV Shocks'!BC31</f>
        <v>0.99985000000000002</v>
      </c>
      <c r="Y60" s="35">
        <f>'PV Shocks'!BB31</f>
        <v>27</v>
      </c>
    </row>
    <row r="61" spans="2:25" x14ac:dyDescent="0.2">
      <c r="B61" s="3">
        <f>'PV Shocks'!AF32</f>
        <v>26</v>
      </c>
      <c r="C61" s="7">
        <f>'PV Shocks'!AG32</f>
        <v>1.0089999999999999</v>
      </c>
      <c r="D61" s="7">
        <f>'PV Shocks'!AH32</f>
        <v>1.0009999999999999</v>
      </c>
      <c r="E61" s="7">
        <f>'PV Shocks'!AI32</f>
        <v>0.98599999999999999</v>
      </c>
      <c r="F61" s="7">
        <f>'PV Shocks'!AJ32</f>
        <v>0.97499999999999998</v>
      </c>
      <c r="G61" s="7">
        <f>'PV Shocks'!AK32</f>
        <v>0.96199999999999997</v>
      </c>
      <c r="H61" s="7">
        <f>'PV Shocks'!AL32</f>
        <v>0.997</v>
      </c>
      <c r="I61" s="7">
        <f>'PV Shocks'!AM32</f>
        <v>1.022</v>
      </c>
      <c r="J61" s="7">
        <f>'PV Shocks'!AN32</f>
        <v>1.008</v>
      </c>
      <c r="K61" s="7">
        <f>'PV Shocks'!AO32</f>
        <v>1.004</v>
      </c>
      <c r="L61" s="7">
        <f>'PV Shocks'!AP32</f>
        <v>1.0049999999999999</v>
      </c>
      <c r="M61" s="7">
        <f>'PV Shocks'!AQ32</f>
        <v>0.97699999999999998</v>
      </c>
      <c r="N61" s="7">
        <f>'PV Shocks'!AR32</f>
        <v>1.0249999999999999</v>
      </c>
      <c r="O61" s="7">
        <f>'PV Shocks'!AS32</f>
        <v>1.0229999999999999</v>
      </c>
      <c r="P61" s="7">
        <f>'PV Shocks'!AT32</f>
        <v>0.996</v>
      </c>
      <c r="Q61" s="7">
        <f>'PV Shocks'!AU32</f>
        <v>0.98699999999999999</v>
      </c>
      <c r="R61" s="7">
        <f>'PV Shocks'!AV32</f>
        <v>0.995</v>
      </c>
      <c r="S61" s="7">
        <f>'PV Shocks'!AW32</f>
        <v>1.0229999999999999</v>
      </c>
      <c r="T61" s="7">
        <f>'PV Shocks'!AX32</f>
        <v>1.008</v>
      </c>
      <c r="U61" s="7">
        <f>'PV Shocks'!AY32</f>
        <v>0.99199999999999999</v>
      </c>
      <c r="V61" s="7">
        <f>'PV Shocks'!AZ32</f>
        <v>1.0009999999999999</v>
      </c>
      <c r="W61" s="35">
        <f>'PV Shocks'!BA32</f>
        <v>24</v>
      </c>
      <c r="X61" s="7">
        <f>'PV Shocks'!BC32</f>
        <v>0.99980000000000013</v>
      </c>
      <c r="Y61" s="35">
        <f>'PV Shocks'!BB32</f>
        <v>28</v>
      </c>
    </row>
    <row r="62" spans="2:25" x14ac:dyDescent="0.2">
      <c r="B62" s="3">
        <f>'PV Shocks'!AF33</f>
        <v>43</v>
      </c>
      <c r="C62" s="7">
        <f>'PV Shocks'!AG33</f>
        <v>1.0049999999999999</v>
      </c>
      <c r="D62" s="7">
        <f>'PV Shocks'!AH33</f>
        <v>0.96499999999999997</v>
      </c>
      <c r="E62" s="7">
        <f>'PV Shocks'!AI33</f>
        <v>1.0009999999999999</v>
      </c>
      <c r="F62" s="7">
        <f>'PV Shocks'!AJ33</f>
        <v>0.996</v>
      </c>
      <c r="G62" s="7">
        <f>'PV Shocks'!AK33</f>
        <v>0.995</v>
      </c>
      <c r="H62" s="7">
        <f>'PV Shocks'!AL33</f>
        <v>1.006</v>
      </c>
      <c r="I62" s="7">
        <f>'PV Shocks'!AM33</f>
        <v>0.97899999999999998</v>
      </c>
      <c r="J62" s="7">
        <f>'PV Shocks'!AN33</f>
        <v>1.02</v>
      </c>
      <c r="K62" s="7">
        <f>'PV Shocks'!AO33</f>
        <v>0.998</v>
      </c>
      <c r="L62" s="7">
        <f>'PV Shocks'!AP33</f>
        <v>1.0069999999999999</v>
      </c>
      <c r="M62" s="7">
        <f>'PV Shocks'!AQ33</f>
        <v>1</v>
      </c>
      <c r="N62" s="7">
        <f>'PV Shocks'!AR33</f>
        <v>1.0289999999999999</v>
      </c>
      <c r="O62" s="7">
        <f>'PV Shocks'!AS33</f>
        <v>0.97799999999999998</v>
      </c>
      <c r="P62" s="7">
        <f>'PV Shocks'!AT33</f>
        <v>1.0169999999999999</v>
      </c>
      <c r="Q62" s="7">
        <f>'PV Shocks'!AU33</f>
        <v>1.0029999999999999</v>
      </c>
      <c r="R62" s="7">
        <f>'PV Shocks'!AV33</f>
        <v>0.98499999999999999</v>
      </c>
      <c r="S62" s="7">
        <f>'PV Shocks'!AW33</f>
        <v>0.995</v>
      </c>
      <c r="T62" s="7">
        <f>'PV Shocks'!AX33</f>
        <v>1.008</v>
      </c>
      <c r="U62" s="7">
        <f>'PV Shocks'!AY33</f>
        <v>0.996</v>
      </c>
      <c r="V62" s="7">
        <f>'PV Shocks'!AZ33</f>
        <v>1.012</v>
      </c>
      <c r="W62" s="35">
        <f>'PV Shocks'!BA33</f>
        <v>11</v>
      </c>
      <c r="X62" s="7">
        <f>'PV Shocks'!BC33</f>
        <v>0.99974999999999992</v>
      </c>
      <c r="Y62" s="35">
        <f>'PV Shocks'!BB33</f>
        <v>29</v>
      </c>
    </row>
    <row r="63" spans="2:25" x14ac:dyDescent="0.2">
      <c r="B63" s="3">
        <f>'PV Shocks'!AF34</f>
        <v>13</v>
      </c>
      <c r="C63" s="7">
        <f>'PV Shocks'!AG34</f>
        <v>0.98</v>
      </c>
      <c r="D63" s="7">
        <f>'PV Shocks'!AH34</f>
        <v>1.0009999999999999</v>
      </c>
      <c r="E63" s="7">
        <f>'PV Shocks'!AI34</f>
        <v>0.997</v>
      </c>
      <c r="F63" s="7">
        <f>'PV Shocks'!AJ34</f>
        <v>1.02</v>
      </c>
      <c r="G63" s="7">
        <f>'PV Shocks'!AK34</f>
        <v>0.98899999999999999</v>
      </c>
      <c r="H63" s="7">
        <f>'PV Shocks'!AL34</f>
        <v>0.99399999999999999</v>
      </c>
      <c r="I63" s="7">
        <f>'PV Shocks'!AM34</f>
        <v>0.98099999999999998</v>
      </c>
      <c r="J63" s="7">
        <f>'PV Shocks'!AN34</f>
        <v>1.002</v>
      </c>
      <c r="K63" s="7">
        <f>'PV Shocks'!AO34</f>
        <v>1.0189999999999999</v>
      </c>
      <c r="L63" s="7">
        <f>'PV Shocks'!AP34</f>
        <v>1.004</v>
      </c>
      <c r="M63" s="7">
        <f>'PV Shocks'!AQ34</f>
        <v>1.0169999999999999</v>
      </c>
      <c r="N63" s="7">
        <f>'PV Shocks'!AR34</f>
        <v>0.98099999999999998</v>
      </c>
      <c r="O63" s="7">
        <f>'PV Shocks'!AS34</f>
        <v>0.99399999999999999</v>
      </c>
      <c r="P63" s="7">
        <f>'PV Shocks'!AT34</f>
        <v>0.98799999999999999</v>
      </c>
      <c r="Q63" s="7">
        <f>'PV Shocks'!AU34</f>
        <v>1.0189999999999999</v>
      </c>
      <c r="R63" s="7">
        <f>'PV Shocks'!AV34</f>
        <v>0.999</v>
      </c>
      <c r="S63" s="7">
        <f>'PV Shocks'!AW34</f>
        <v>1.0009999999999999</v>
      </c>
      <c r="T63" s="7">
        <f>'PV Shocks'!AX34</f>
        <v>0.997</v>
      </c>
      <c r="U63" s="7">
        <f>'PV Shocks'!AY34</f>
        <v>1.014</v>
      </c>
      <c r="V63" s="7">
        <f>'PV Shocks'!AZ34</f>
        <v>0.99399999999999999</v>
      </c>
      <c r="W63" s="35">
        <f>'PV Shocks'!BA34</f>
        <v>32</v>
      </c>
      <c r="X63" s="7">
        <f>'PV Shocks'!BC34</f>
        <v>0.99954999999999983</v>
      </c>
      <c r="Y63" s="35">
        <f>'PV Shocks'!BB34</f>
        <v>30</v>
      </c>
    </row>
    <row r="64" spans="2:25" x14ac:dyDescent="0.2">
      <c r="B64" s="3">
        <f>'PV Shocks'!AF35</f>
        <v>40</v>
      </c>
      <c r="C64" s="7">
        <f>'PV Shocks'!AG35</f>
        <v>0.98899999999999999</v>
      </c>
      <c r="D64" s="7">
        <f>'PV Shocks'!AH35</f>
        <v>1.0009999999999999</v>
      </c>
      <c r="E64" s="7">
        <f>'PV Shocks'!AI35</f>
        <v>1.0069999999999999</v>
      </c>
      <c r="F64" s="7">
        <f>'PV Shocks'!AJ35</f>
        <v>0.98399999999999999</v>
      </c>
      <c r="G64" s="7">
        <f>'PV Shocks'!AK35</f>
        <v>0.96899999999999997</v>
      </c>
      <c r="H64" s="7">
        <f>'PV Shocks'!AL35</f>
        <v>0.98899999999999999</v>
      </c>
      <c r="I64" s="7">
        <f>'PV Shocks'!AM35</f>
        <v>1.022</v>
      </c>
      <c r="J64" s="7">
        <f>'PV Shocks'!AN35</f>
        <v>1.0009999999999999</v>
      </c>
      <c r="K64" s="7">
        <f>'PV Shocks'!AO35</f>
        <v>0.999</v>
      </c>
      <c r="L64" s="7">
        <f>'PV Shocks'!AP35</f>
        <v>0.99299999999999999</v>
      </c>
      <c r="M64" s="7">
        <f>'PV Shocks'!AQ35</f>
        <v>0.98099999999999998</v>
      </c>
      <c r="N64" s="7">
        <f>'PV Shocks'!AR35</f>
        <v>1.01</v>
      </c>
      <c r="O64" s="7">
        <f>'PV Shocks'!AS35</f>
        <v>1</v>
      </c>
      <c r="P64" s="7">
        <f>'PV Shocks'!AT35</f>
        <v>1</v>
      </c>
      <c r="Q64" s="7">
        <f>'PV Shocks'!AU35</f>
        <v>1.0109999999999999</v>
      </c>
      <c r="R64" s="7">
        <f>'PV Shocks'!AV35</f>
        <v>0.99099999999999999</v>
      </c>
      <c r="S64" s="7">
        <f>'PV Shocks'!AW35</f>
        <v>1.02</v>
      </c>
      <c r="T64" s="7">
        <f>'PV Shocks'!AX35</f>
        <v>1.0089999999999999</v>
      </c>
      <c r="U64" s="7">
        <f>'PV Shocks'!AY35</f>
        <v>0.996</v>
      </c>
      <c r="V64" s="7">
        <f>'PV Shocks'!AZ35</f>
        <v>1.0189999999999999</v>
      </c>
      <c r="W64" s="35">
        <f>'PV Shocks'!BA35</f>
        <v>4</v>
      </c>
      <c r="X64" s="7">
        <f>'PV Shocks'!BC35</f>
        <v>0.99954999999999983</v>
      </c>
      <c r="Y64" s="35">
        <f>'PV Shocks'!BB35</f>
        <v>30</v>
      </c>
    </row>
    <row r="65" spans="2:25" x14ac:dyDescent="0.2">
      <c r="B65" s="3">
        <f>'PV Shocks'!AF36</f>
        <v>15</v>
      </c>
      <c r="C65" s="7">
        <f>'PV Shocks'!AG36</f>
        <v>0.995</v>
      </c>
      <c r="D65" s="7">
        <f>'PV Shocks'!AH36</f>
        <v>1</v>
      </c>
      <c r="E65" s="7">
        <f>'PV Shocks'!AI36</f>
        <v>0.97299999999999998</v>
      </c>
      <c r="F65" s="7">
        <f>'PV Shocks'!AJ36</f>
        <v>1.0129999999999999</v>
      </c>
      <c r="G65" s="7">
        <f>'PV Shocks'!AK36</f>
        <v>0.98099999999999998</v>
      </c>
      <c r="H65" s="7">
        <f>'PV Shocks'!AL36</f>
        <v>1.004</v>
      </c>
      <c r="I65" s="7">
        <f>'PV Shocks'!AM36</f>
        <v>0.99099999999999999</v>
      </c>
      <c r="J65" s="7">
        <f>'PV Shocks'!AN36</f>
        <v>0.997</v>
      </c>
      <c r="K65" s="7">
        <f>'PV Shocks'!AO36</f>
        <v>1.006</v>
      </c>
      <c r="L65" s="7">
        <f>'PV Shocks'!AP36</f>
        <v>1.0089999999999999</v>
      </c>
      <c r="M65" s="7">
        <f>'PV Shocks'!AQ36</f>
        <v>1.0189999999999999</v>
      </c>
      <c r="N65" s="7">
        <f>'PV Shocks'!AR36</f>
        <v>1.022</v>
      </c>
      <c r="O65" s="7">
        <f>'PV Shocks'!AS36</f>
        <v>1.006</v>
      </c>
      <c r="P65" s="7">
        <f>'PV Shocks'!AT36</f>
        <v>0.98199999999999998</v>
      </c>
      <c r="Q65" s="7">
        <f>'PV Shocks'!AU36</f>
        <v>0.996</v>
      </c>
      <c r="R65" s="7">
        <f>'PV Shocks'!AV36</f>
        <v>1.008</v>
      </c>
      <c r="S65" s="7">
        <f>'PV Shocks'!AW36</f>
        <v>1.028</v>
      </c>
      <c r="T65" s="7">
        <f>'PV Shocks'!AX36</f>
        <v>0.96399999999999997</v>
      </c>
      <c r="U65" s="7">
        <f>'PV Shocks'!AY36</f>
        <v>0.98599999999999999</v>
      </c>
      <c r="V65" s="7">
        <f>'PV Shocks'!AZ36</f>
        <v>1.006</v>
      </c>
      <c r="W65" s="35">
        <f>'PV Shocks'!BA36</f>
        <v>18</v>
      </c>
      <c r="X65" s="7">
        <f>'PV Shocks'!BC36</f>
        <v>0.99929999999999986</v>
      </c>
      <c r="Y65" s="35">
        <f>'PV Shocks'!BB36</f>
        <v>32</v>
      </c>
    </row>
    <row r="66" spans="2:25" x14ac:dyDescent="0.2">
      <c r="B66" s="3">
        <f>'PV Shocks'!AF37</f>
        <v>23</v>
      </c>
      <c r="C66" s="7">
        <f>'PV Shocks'!AG37</f>
        <v>1.018</v>
      </c>
      <c r="D66" s="7">
        <f>'PV Shocks'!AH37</f>
        <v>0.98899999999999999</v>
      </c>
      <c r="E66" s="7">
        <f>'PV Shocks'!AI37</f>
        <v>1.0289999999999999</v>
      </c>
      <c r="F66" s="7">
        <f>'PV Shocks'!AJ37</f>
        <v>0.97499999999999998</v>
      </c>
      <c r="G66" s="7">
        <f>'PV Shocks'!AK37</f>
        <v>0.98599999999999999</v>
      </c>
      <c r="H66" s="7">
        <f>'PV Shocks'!AL37</f>
        <v>1.01</v>
      </c>
      <c r="I66" s="7">
        <f>'PV Shocks'!AM37</f>
        <v>1.0129999999999999</v>
      </c>
      <c r="J66" s="7">
        <f>'PV Shocks'!AN37</f>
        <v>1.0369999999999999</v>
      </c>
      <c r="K66" s="7">
        <f>'PV Shocks'!AO37</f>
        <v>0.97899999999999998</v>
      </c>
      <c r="L66" s="7">
        <f>'PV Shocks'!AP37</f>
        <v>1.0169999999999999</v>
      </c>
      <c r="M66" s="7">
        <f>'PV Shocks'!AQ37</f>
        <v>0.96599999999999997</v>
      </c>
      <c r="N66" s="7">
        <f>'PV Shocks'!AR37</f>
        <v>0.99</v>
      </c>
      <c r="O66" s="7">
        <f>'PV Shocks'!AS37</f>
        <v>1.01</v>
      </c>
      <c r="P66" s="7">
        <f>'PV Shocks'!AT37</f>
        <v>1.0189999999999999</v>
      </c>
      <c r="Q66" s="7">
        <f>'PV Shocks'!AU37</f>
        <v>0.98699999999999999</v>
      </c>
      <c r="R66" s="7">
        <f>'PV Shocks'!AV37</f>
        <v>0.998</v>
      </c>
      <c r="S66" s="7">
        <f>'PV Shocks'!AW37</f>
        <v>0.97299999999999998</v>
      </c>
      <c r="T66" s="7">
        <f>'PV Shocks'!AX37</f>
        <v>0.98599999999999999</v>
      </c>
      <c r="U66" s="7">
        <f>'PV Shocks'!AY37</f>
        <v>0.998</v>
      </c>
      <c r="V66" s="7">
        <f>'PV Shocks'!AZ37</f>
        <v>1.006</v>
      </c>
      <c r="W66" s="35">
        <f>'PV Shocks'!BA37</f>
        <v>18</v>
      </c>
      <c r="X66" s="7">
        <f>'PV Shocks'!BC37</f>
        <v>0.99929999999999986</v>
      </c>
      <c r="Y66" s="35">
        <f>'PV Shocks'!BB37</f>
        <v>32</v>
      </c>
    </row>
    <row r="67" spans="2:25" x14ac:dyDescent="0.2">
      <c r="B67" s="3">
        <f>'PV Shocks'!AF38</f>
        <v>2</v>
      </c>
      <c r="C67" s="7">
        <f>'PV Shocks'!AG38</f>
        <v>1.012</v>
      </c>
      <c r="D67" s="7">
        <f>'PV Shocks'!AH38</f>
        <v>0.98299999999999998</v>
      </c>
      <c r="E67" s="7">
        <f>'PV Shocks'!AI38</f>
        <v>0.99399999999999999</v>
      </c>
      <c r="F67" s="7">
        <f>'PV Shocks'!AJ38</f>
        <v>0.99299999999999999</v>
      </c>
      <c r="G67" s="7">
        <f>'PV Shocks'!AK38</f>
        <v>0.99</v>
      </c>
      <c r="H67" s="7">
        <f>'PV Shocks'!AL38</f>
        <v>0.997</v>
      </c>
      <c r="I67" s="7">
        <f>'PV Shocks'!AM38</f>
        <v>0.97099999999999997</v>
      </c>
      <c r="J67" s="7">
        <f>'PV Shocks'!AN38</f>
        <v>1.024</v>
      </c>
      <c r="K67" s="7">
        <f>'PV Shocks'!AO38</f>
        <v>1.006</v>
      </c>
      <c r="L67" s="7">
        <f>'PV Shocks'!AP38</f>
        <v>0.97399999999999998</v>
      </c>
      <c r="M67" s="7">
        <f>'PV Shocks'!AQ38</f>
        <v>0.999</v>
      </c>
      <c r="N67" s="7">
        <f>'PV Shocks'!AR38</f>
        <v>1.006</v>
      </c>
      <c r="O67" s="7">
        <f>'PV Shocks'!AS38</f>
        <v>0.98499999999999999</v>
      </c>
      <c r="P67" s="7">
        <f>'PV Shocks'!AT38</f>
        <v>0.997</v>
      </c>
      <c r="Q67" s="7">
        <f>'PV Shocks'!AU38</f>
        <v>0.97699999999999998</v>
      </c>
      <c r="R67" s="7">
        <f>'PV Shocks'!AV38</f>
        <v>0.98699999999999999</v>
      </c>
      <c r="S67" s="7">
        <f>'PV Shocks'!AW38</f>
        <v>1.012</v>
      </c>
      <c r="T67" s="7">
        <f>'PV Shocks'!AX38</f>
        <v>1.0029999999999999</v>
      </c>
      <c r="U67" s="7">
        <f>'PV Shocks'!AY38</f>
        <v>1.0529999999999999</v>
      </c>
      <c r="V67" s="7">
        <f>'PV Shocks'!AZ38</f>
        <v>1.022</v>
      </c>
      <c r="W67" s="35">
        <f>'PV Shocks'!BA38</f>
        <v>3</v>
      </c>
      <c r="X67" s="7">
        <f>'PV Shocks'!BC38</f>
        <v>0.99924999999999997</v>
      </c>
      <c r="Y67" s="35">
        <f>'PV Shocks'!BB38</f>
        <v>34</v>
      </c>
    </row>
    <row r="68" spans="2:25" x14ac:dyDescent="0.2">
      <c r="B68" s="3">
        <f>'PV Shocks'!AF39</f>
        <v>38</v>
      </c>
      <c r="C68" s="7">
        <f>'PV Shocks'!AG39</f>
        <v>1.0189999999999999</v>
      </c>
      <c r="D68" s="7">
        <f>'PV Shocks'!AH39</f>
        <v>1.024</v>
      </c>
      <c r="E68" s="7">
        <f>'PV Shocks'!AI39</f>
        <v>1.006</v>
      </c>
      <c r="F68" s="7">
        <f>'PV Shocks'!AJ39</f>
        <v>0.99299999999999999</v>
      </c>
      <c r="G68" s="7">
        <f>'PV Shocks'!AK39</f>
        <v>1.0129999999999999</v>
      </c>
      <c r="H68" s="7">
        <f>'PV Shocks'!AL39</f>
        <v>0.97899999999999998</v>
      </c>
      <c r="I68" s="7">
        <f>'PV Shocks'!AM39</f>
        <v>0.98199999999999998</v>
      </c>
      <c r="J68" s="7">
        <f>'PV Shocks'!AN39</f>
        <v>1.004</v>
      </c>
      <c r="K68" s="7">
        <f>'PV Shocks'!AO39</f>
        <v>0.997</v>
      </c>
      <c r="L68" s="7">
        <f>'PV Shocks'!AP39</f>
        <v>0.97099999999999997</v>
      </c>
      <c r="M68" s="7">
        <f>'PV Shocks'!AQ39</f>
        <v>1.03</v>
      </c>
      <c r="N68" s="7">
        <f>'PV Shocks'!AR39</f>
        <v>0.998</v>
      </c>
      <c r="O68" s="7">
        <f>'PV Shocks'!AS39</f>
        <v>0.98899999999999999</v>
      </c>
      <c r="P68" s="7">
        <f>'PV Shocks'!AT39</f>
        <v>0.98499999999999999</v>
      </c>
      <c r="Q68" s="7">
        <f>'PV Shocks'!AU39</f>
        <v>1.01</v>
      </c>
      <c r="R68" s="7">
        <f>'PV Shocks'!AV39</f>
        <v>0.99</v>
      </c>
      <c r="S68" s="7">
        <f>'PV Shocks'!AW39</f>
        <v>1.0029999999999999</v>
      </c>
      <c r="T68" s="7">
        <f>'PV Shocks'!AX39</f>
        <v>0.99399999999999999</v>
      </c>
      <c r="U68" s="7">
        <f>'PV Shocks'!AY39</f>
        <v>0.98799999999999999</v>
      </c>
      <c r="V68" s="7">
        <f>'PV Shocks'!AZ39</f>
        <v>1</v>
      </c>
      <c r="W68" s="35">
        <f>'PV Shocks'!BA39</f>
        <v>25</v>
      </c>
      <c r="X68" s="7">
        <f>'PV Shocks'!BC39</f>
        <v>0.99874999999999992</v>
      </c>
      <c r="Y68" s="35">
        <f>'PV Shocks'!BB39</f>
        <v>35</v>
      </c>
    </row>
    <row r="69" spans="2:25" x14ac:dyDescent="0.2">
      <c r="B69" s="3">
        <f>'PV Shocks'!AF40</f>
        <v>47</v>
      </c>
      <c r="C69" s="7">
        <f>'PV Shocks'!AG40</f>
        <v>0.98399999999999999</v>
      </c>
      <c r="D69" s="7">
        <f>'PV Shocks'!AH40</f>
        <v>1.0049999999999999</v>
      </c>
      <c r="E69" s="7">
        <f>'PV Shocks'!AI40</f>
        <v>1.028</v>
      </c>
      <c r="F69" s="7">
        <f>'PV Shocks'!AJ40</f>
        <v>1.0209999999999999</v>
      </c>
      <c r="G69" s="7">
        <f>'PV Shocks'!AK40</f>
        <v>0.98899999999999999</v>
      </c>
      <c r="H69" s="7">
        <f>'PV Shocks'!AL40</f>
        <v>0.997</v>
      </c>
      <c r="I69" s="7">
        <f>'PV Shocks'!AM40</f>
        <v>1.0069999999999999</v>
      </c>
      <c r="J69" s="7">
        <f>'PV Shocks'!AN40</f>
        <v>0.98299999999999998</v>
      </c>
      <c r="K69" s="7">
        <f>'PV Shocks'!AO40</f>
        <v>1.024</v>
      </c>
      <c r="L69" s="7">
        <f>'PV Shocks'!AP40</f>
        <v>0.97099999999999997</v>
      </c>
      <c r="M69" s="7">
        <f>'PV Shocks'!AQ40</f>
        <v>0.97099999999999997</v>
      </c>
      <c r="N69" s="7">
        <f>'PV Shocks'!AR40</f>
        <v>1.002</v>
      </c>
      <c r="O69" s="7">
        <f>'PV Shocks'!AS40</f>
        <v>0.99199999999999999</v>
      </c>
      <c r="P69" s="7">
        <f>'PV Shocks'!AT40</f>
        <v>0.995</v>
      </c>
      <c r="Q69" s="7">
        <f>'PV Shocks'!AU40</f>
        <v>1</v>
      </c>
      <c r="R69" s="7">
        <f>'PV Shocks'!AV40</f>
        <v>1.002</v>
      </c>
      <c r="S69" s="7">
        <f>'PV Shocks'!AW40</f>
        <v>0.997</v>
      </c>
      <c r="T69" s="7">
        <f>'PV Shocks'!AX40</f>
        <v>1.0289999999999999</v>
      </c>
      <c r="U69" s="7">
        <f>'PV Shocks'!AY40</f>
        <v>0.98799999999999999</v>
      </c>
      <c r="V69" s="7">
        <f>'PV Shocks'!AZ40</f>
        <v>0.98599999999999999</v>
      </c>
      <c r="W69" s="35">
        <f>'PV Shocks'!BA40</f>
        <v>43</v>
      </c>
      <c r="X69" s="7">
        <f>'PV Shocks'!BC40</f>
        <v>0.99855000000000005</v>
      </c>
      <c r="Y69" s="35">
        <f>'PV Shocks'!BB40</f>
        <v>36</v>
      </c>
    </row>
    <row r="70" spans="2:25" x14ac:dyDescent="0.2">
      <c r="B70" s="3">
        <f>'PV Shocks'!AF41</f>
        <v>32</v>
      </c>
      <c r="C70" s="7">
        <f>'PV Shocks'!AG41</f>
        <v>0.98899999999999999</v>
      </c>
      <c r="D70" s="7">
        <f>'PV Shocks'!AH41</f>
        <v>0.99099999999999999</v>
      </c>
      <c r="E70" s="7">
        <f>'PV Shocks'!AI41</f>
        <v>1.01</v>
      </c>
      <c r="F70" s="7">
        <f>'PV Shocks'!AJ41</f>
        <v>1.0029999999999999</v>
      </c>
      <c r="G70" s="7">
        <f>'PV Shocks'!AK41</f>
        <v>1.0009999999999999</v>
      </c>
      <c r="H70" s="7">
        <f>'PV Shocks'!AL41</f>
        <v>0.95499999999999996</v>
      </c>
      <c r="I70" s="7">
        <f>'PV Shocks'!AM41</f>
        <v>0.97699999999999998</v>
      </c>
      <c r="J70" s="7">
        <f>'PV Shocks'!AN41</f>
        <v>1.0109999999999999</v>
      </c>
      <c r="K70" s="7">
        <f>'PV Shocks'!AO41</f>
        <v>1.002</v>
      </c>
      <c r="L70" s="7">
        <f>'PV Shocks'!AP41</f>
        <v>0.99099999999999999</v>
      </c>
      <c r="M70" s="7">
        <f>'PV Shocks'!AQ41</f>
        <v>1.0009999999999999</v>
      </c>
      <c r="N70" s="7">
        <f>'PV Shocks'!AR41</f>
        <v>0.99099999999999999</v>
      </c>
      <c r="O70" s="7">
        <f>'PV Shocks'!AS41</f>
        <v>1.0129999999999999</v>
      </c>
      <c r="P70" s="7">
        <f>'PV Shocks'!AT41</f>
        <v>1.006</v>
      </c>
      <c r="Q70" s="7">
        <f>'PV Shocks'!AU41</f>
        <v>1</v>
      </c>
      <c r="R70" s="7">
        <f>'PV Shocks'!AV41</f>
        <v>1.0009999999999999</v>
      </c>
      <c r="S70" s="7">
        <f>'PV Shocks'!AW41</f>
        <v>1.018</v>
      </c>
      <c r="T70" s="7">
        <f>'PV Shocks'!AX41</f>
        <v>1.0129999999999999</v>
      </c>
      <c r="U70" s="7">
        <f>'PV Shocks'!AY41</f>
        <v>1.006</v>
      </c>
      <c r="V70" s="7">
        <f>'PV Shocks'!AZ41</f>
        <v>0.98899999999999999</v>
      </c>
      <c r="W70" s="35">
        <f>'PV Shocks'!BA41</f>
        <v>39</v>
      </c>
      <c r="X70" s="7">
        <f>'PV Shocks'!BC41</f>
        <v>0.99839999999999995</v>
      </c>
      <c r="Y70" s="35">
        <f>'PV Shocks'!BB41</f>
        <v>37</v>
      </c>
    </row>
    <row r="71" spans="2:25" x14ac:dyDescent="0.2">
      <c r="B71" s="3">
        <f>'PV Shocks'!AF42</f>
        <v>30</v>
      </c>
      <c r="C71" s="7">
        <f>'PV Shocks'!AG42</f>
        <v>0.95799999999999996</v>
      </c>
      <c r="D71" s="7">
        <f>'PV Shocks'!AH42</f>
        <v>1</v>
      </c>
      <c r="E71" s="7">
        <f>'PV Shocks'!AI42</f>
        <v>0.99099999999999999</v>
      </c>
      <c r="F71" s="7">
        <f>'PV Shocks'!AJ42</f>
        <v>1</v>
      </c>
      <c r="G71" s="7">
        <f>'PV Shocks'!AK42</f>
        <v>1.0089999999999999</v>
      </c>
      <c r="H71" s="7">
        <f>'PV Shocks'!AL42</f>
        <v>1.0169999999999999</v>
      </c>
      <c r="I71" s="7">
        <f>'PV Shocks'!AM42</f>
        <v>1.002</v>
      </c>
      <c r="J71" s="7">
        <f>'PV Shocks'!AN42</f>
        <v>1.0069999999999999</v>
      </c>
      <c r="K71" s="7">
        <f>'PV Shocks'!AO42</f>
        <v>1.0429999999999999</v>
      </c>
      <c r="L71" s="7">
        <f>'PV Shocks'!AP42</f>
        <v>0.97699999999999998</v>
      </c>
      <c r="M71" s="7">
        <f>'PV Shocks'!AQ42</f>
        <v>0.97799999999999998</v>
      </c>
      <c r="N71" s="7">
        <f>'PV Shocks'!AR42</f>
        <v>0.98699999999999999</v>
      </c>
      <c r="O71" s="7">
        <f>'PV Shocks'!AS42</f>
        <v>1.0069999999999999</v>
      </c>
      <c r="P71" s="7">
        <f>'PV Shocks'!AT42</f>
        <v>0.98799999999999999</v>
      </c>
      <c r="Q71" s="7">
        <f>'PV Shocks'!AU42</f>
        <v>0.98299999999999998</v>
      </c>
      <c r="R71" s="7">
        <f>'PV Shocks'!AV42</f>
        <v>1.0029999999999999</v>
      </c>
      <c r="S71" s="7">
        <f>'PV Shocks'!AW42</f>
        <v>1.0089999999999999</v>
      </c>
      <c r="T71" s="7">
        <f>'PV Shocks'!AX42</f>
        <v>0.99</v>
      </c>
      <c r="U71" s="7">
        <f>'PV Shocks'!AY42</f>
        <v>1.02</v>
      </c>
      <c r="V71" s="7">
        <f>'PV Shocks'!AZ42</f>
        <v>0.99099999999999999</v>
      </c>
      <c r="W71" s="35">
        <f>'PV Shocks'!BA42</f>
        <v>36</v>
      </c>
      <c r="X71" s="7">
        <f>'PV Shocks'!BC42</f>
        <v>0.99799999999999989</v>
      </c>
      <c r="Y71" s="35">
        <f>'PV Shocks'!BB42</f>
        <v>38</v>
      </c>
    </row>
    <row r="72" spans="2:25" x14ac:dyDescent="0.2">
      <c r="B72" s="3">
        <f>'PV Shocks'!AF43</f>
        <v>21</v>
      </c>
      <c r="C72" s="7">
        <f>'PV Shocks'!AG43</f>
        <v>1.0189999999999999</v>
      </c>
      <c r="D72" s="7">
        <f>'PV Shocks'!AH43</f>
        <v>1</v>
      </c>
      <c r="E72" s="7">
        <f>'PV Shocks'!AI43</f>
        <v>0.96899999999999997</v>
      </c>
      <c r="F72" s="7">
        <f>'PV Shocks'!AJ43</f>
        <v>0.98899999999999999</v>
      </c>
      <c r="G72" s="7">
        <f>'PV Shocks'!AK43</f>
        <v>0.998</v>
      </c>
      <c r="H72" s="7">
        <f>'PV Shocks'!AL43</f>
        <v>1.0049999999999999</v>
      </c>
      <c r="I72" s="7">
        <f>'PV Shocks'!AM43</f>
        <v>1.028</v>
      </c>
      <c r="J72" s="7">
        <f>'PV Shocks'!AN43</f>
        <v>0.997</v>
      </c>
      <c r="K72" s="7">
        <f>'PV Shocks'!AO43</f>
        <v>0.97499999999999998</v>
      </c>
      <c r="L72" s="7">
        <f>'PV Shocks'!AP43</f>
        <v>0.96499999999999997</v>
      </c>
      <c r="M72" s="7">
        <f>'PV Shocks'!AQ43</f>
        <v>0.98099999999999998</v>
      </c>
      <c r="N72" s="7">
        <f>'PV Shocks'!AR43</f>
        <v>0.96299999999999997</v>
      </c>
      <c r="O72" s="7">
        <f>'PV Shocks'!AS43</f>
        <v>1.016</v>
      </c>
      <c r="P72" s="7">
        <f>'PV Shocks'!AT43</f>
        <v>1.0209999999999999</v>
      </c>
      <c r="Q72" s="7">
        <f>'PV Shocks'!AU43</f>
        <v>1.0209999999999999</v>
      </c>
      <c r="R72" s="7">
        <f>'PV Shocks'!AV43</f>
        <v>1.0149999999999999</v>
      </c>
      <c r="S72" s="7">
        <f>'PV Shocks'!AW43</f>
        <v>1.042</v>
      </c>
      <c r="T72" s="7">
        <f>'PV Shocks'!AX43</f>
        <v>0.95299999999999996</v>
      </c>
      <c r="U72" s="7">
        <f>'PV Shocks'!AY43</f>
        <v>1.0029999999999999</v>
      </c>
      <c r="V72" s="7">
        <f>'PV Shocks'!AZ43</f>
        <v>0.997</v>
      </c>
      <c r="W72" s="35">
        <f>'PV Shocks'!BA43</f>
        <v>27</v>
      </c>
      <c r="X72" s="7">
        <f>'PV Shocks'!BC43</f>
        <v>0.99785000000000001</v>
      </c>
      <c r="Y72" s="35">
        <f>'PV Shocks'!BB43</f>
        <v>39</v>
      </c>
    </row>
    <row r="73" spans="2:25" x14ac:dyDescent="0.2">
      <c r="B73" s="3">
        <f>'PV Shocks'!AF44</f>
        <v>18</v>
      </c>
      <c r="C73" s="7">
        <f>'PV Shocks'!AG44</f>
        <v>0.98399999999999999</v>
      </c>
      <c r="D73" s="7">
        <f>'PV Shocks'!AH44</f>
        <v>1.0129999999999999</v>
      </c>
      <c r="E73" s="7">
        <f>'PV Shocks'!AI44</f>
        <v>0.99</v>
      </c>
      <c r="F73" s="7">
        <f>'PV Shocks'!AJ44</f>
        <v>1.0169999999999999</v>
      </c>
      <c r="G73" s="7">
        <f>'PV Shocks'!AK44</f>
        <v>1.012</v>
      </c>
      <c r="H73" s="7">
        <f>'PV Shocks'!AL44</f>
        <v>0.97399999999999998</v>
      </c>
      <c r="I73" s="7">
        <f>'PV Shocks'!AM44</f>
        <v>1.032</v>
      </c>
      <c r="J73" s="7">
        <f>'PV Shocks'!AN44</f>
        <v>0.97799999999999998</v>
      </c>
      <c r="K73" s="7">
        <f>'PV Shocks'!AO44</f>
        <v>1.0109999999999999</v>
      </c>
      <c r="L73" s="7">
        <f>'PV Shocks'!AP44</f>
        <v>0.98599999999999999</v>
      </c>
      <c r="M73" s="7">
        <f>'PV Shocks'!AQ44</f>
        <v>0.99099999999999999</v>
      </c>
      <c r="N73" s="7">
        <f>'PV Shocks'!AR44</f>
        <v>1.014</v>
      </c>
      <c r="O73" s="7">
        <f>'PV Shocks'!AS44</f>
        <v>0.97299999999999998</v>
      </c>
      <c r="P73" s="7">
        <f>'PV Shocks'!AT44</f>
        <v>1.0069999999999999</v>
      </c>
      <c r="Q73" s="7">
        <f>'PV Shocks'!AU44</f>
        <v>0.995</v>
      </c>
      <c r="R73" s="7">
        <f>'PV Shocks'!AV44</f>
        <v>0.95699999999999996</v>
      </c>
      <c r="S73" s="7">
        <f>'PV Shocks'!AW44</f>
        <v>1.018</v>
      </c>
      <c r="T73" s="7">
        <f>'PV Shocks'!AX44</f>
        <v>0.99399999999999999</v>
      </c>
      <c r="U73" s="7">
        <f>'PV Shocks'!AY44</f>
        <v>1</v>
      </c>
      <c r="V73" s="7">
        <f>'PV Shocks'!AZ44</f>
        <v>1.0089999999999999</v>
      </c>
      <c r="W73" s="35">
        <f>'PV Shocks'!BA44</f>
        <v>13</v>
      </c>
      <c r="X73" s="7">
        <f>'PV Shocks'!BC44</f>
        <v>0.99774999999999991</v>
      </c>
      <c r="Y73" s="35">
        <f>'PV Shocks'!BB44</f>
        <v>40</v>
      </c>
    </row>
    <row r="74" spans="2:25" x14ac:dyDescent="0.2">
      <c r="B74" s="3">
        <f>'PV Shocks'!AF45</f>
        <v>19</v>
      </c>
      <c r="C74" s="7">
        <f>'PV Shocks'!AG45</f>
        <v>0.99399999999999999</v>
      </c>
      <c r="D74" s="7">
        <f>'PV Shocks'!AH45</f>
        <v>1.0129999999999999</v>
      </c>
      <c r="E74" s="7">
        <f>'PV Shocks'!AI45</f>
        <v>0.96799999999999997</v>
      </c>
      <c r="F74" s="7">
        <f>'PV Shocks'!AJ45</f>
        <v>0.98599999999999999</v>
      </c>
      <c r="G74" s="7">
        <f>'PV Shocks'!AK45</f>
        <v>1.0089999999999999</v>
      </c>
      <c r="H74" s="7">
        <f>'PV Shocks'!AL45</f>
        <v>1.0009999999999999</v>
      </c>
      <c r="I74" s="7">
        <f>'PV Shocks'!AM45</f>
        <v>1</v>
      </c>
      <c r="J74" s="7">
        <f>'PV Shocks'!AN45</f>
        <v>1.0069999999999999</v>
      </c>
      <c r="K74" s="7">
        <f>'PV Shocks'!AO45</f>
        <v>1.004</v>
      </c>
      <c r="L74" s="7">
        <f>'PV Shocks'!AP45</f>
        <v>0.97899999999999998</v>
      </c>
      <c r="M74" s="7">
        <f>'PV Shocks'!AQ45</f>
        <v>0.98399999999999999</v>
      </c>
      <c r="N74" s="7">
        <f>'PV Shocks'!AR45</f>
        <v>1.0109999999999999</v>
      </c>
      <c r="O74" s="7">
        <f>'PV Shocks'!AS45</f>
        <v>0.98499999999999999</v>
      </c>
      <c r="P74" s="7">
        <f>'PV Shocks'!AT45</f>
        <v>0.98</v>
      </c>
      <c r="Q74" s="7">
        <f>'PV Shocks'!AU45</f>
        <v>0.97299999999999998</v>
      </c>
      <c r="R74" s="7">
        <f>'PV Shocks'!AV45</f>
        <v>1.024</v>
      </c>
      <c r="S74" s="7">
        <f>'PV Shocks'!AW45</f>
        <v>1.0149999999999999</v>
      </c>
      <c r="T74" s="7">
        <f>'PV Shocks'!AX45</f>
        <v>0.98699999999999999</v>
      </c>
      <c r="U74" s="7">
        <f>'PV Shocks'!AY45</f>
        <v>1.016</v>
      </c>
      <c r="V74" s="7">
        <f>'PV Shocks'!AZ45</f>
        <v>1.0169999999999999</v>
      </c>
      <c r="W74" s="35">
        <f>'PV Shocks'!BA45</f>
        <v>5</v>
      </c>
      <c r="X74" s="7">
        <f>'PV Shocks'!BC45</f>
        <v>0.99764999999999959</v>
      </c>
      <c r="Y74" s="35">
        <f>'PV Shocks'!BB45</f>
        <v>41</v>
      </c>
    </row>
    <row r="75" spans="2:25" x14ac:dyDescent="0.2">
      <c r="B75" s="3">
        <f>'PV Shocks'!AF46</f>
        <v>50</v>
      </c>
      <c r="C75" s="7">
        <f>'PV Shocks'!AG46</f>
        <v>0.997</v>
      </c>
      <c r="D75" s="7">
        <f>'PV Shocks'!AH46</f>
        <v>0.96899999999999997</v>
      </c>
      <c r="E75" s="7">
        <f>'PV Shocks'!AI46</f>
        <v>0.98099999999999998</v>
      </c>
      <c r="F75" s="7">
        <f>'PV Shocks'!AJ46</f>
        <v>0.99099999999999999</v>
      </c>
      <c r="G75" s="7">
        <f>'PV Shocks'!AK46</f>
        <v>1.012</v>
      </c>
      <c r="H75" s="7">
        <f>'PV Shocks'!AL46</f>
        <v>1.0209999999999999</v>
      </c>
      <c r="I75" s="7">
        <f>'PV Shocks'!AM46</f>
        <v>0.99</v>
      </c>
      <c r="J75" s="7">
        <f>'PV Shocks'!AN46</f>
        <v>1.0029999999999999</v>
      </c>
      <c r="K75" s="7">
        <f>'PV Shocks'!AO46</f>
        <v>0.98899999999999999</v>
      </c>
      <c r="L75" s="7">
        <f>'PV Shocks'!AP46</f>
        <v>0.98799999999999999</v>
      </c>
      <c r="M75" s="7">
        <f>'PV Shocks'!AQ46</f>
        <v>0.99099999999999999</v>
      </c>
      <c r="N75" s="7">
        <f>'PV Shocks'!AR46</f>
        <v>0.996</v>
      </c>
      <c r="O75" s="7">
        <f>'PV Shocks'!AS46</f>
        <v>0.98899999999999999</v>
      </c>
      <c r="P75" s="7">
        <f>'PV Shocks'!AT46</f>
        <v>1.0009999999999999</v>
      </c>
      <c r="Q75" s="7">
        <f>'PV Shocks'!AU46</f>
        <v>1.026</v>
      </c>
      <c r="R75" s="7">
        <f>'PV Shocks'!AV46</f>
        <v>0.99199999999999999</v>
      </c>
      <c r="S75" s="7">
        <f>'PV Shocks'!AW46</f>
        <v>1.0169999999999999</v>
      </c>
      <c r="T75" s="7">
        <f>'PV Shocks'!AX46</f>
        <v>1.0169999999999999</v>
      </c>
      <c r="U75" s="7">
        <f>'PV Shocks'!AY46</f>
        <v>0.995</v>
      </c>
      <c r="V75" s="7">
        <f>'PV Shocks'!AZ46</f>
        <v>0.98599999999999999</v>
      </c>
      <c r="W75" s="35">
        <f>'PV Shocks'!BA46</f>
        <v>43</v>
      </c>
      <c r="X75" s="7">
        <f>'PV Shocks'!BC46</f>
        <v>0.99755000000000005</v>
      </c>
      <c r="Y75" s="35">
        <f>'PV Shocks'!BB46</f>
        <v>42</v>
      </c>
    </row>
    <row r="76" spans="2:25" x14ac:dyDescent="0.2">
      <c r="B76" s="3">
        <f>'PV Shocks'!AF47</f>
        <v>46</v>
      </c>
      <c r="C76" s="7">
        <f>'PV Shocks'!AG47</f>
        <v>1.0089999999999999</v>
      </c>
      <c r="D76" s="7">
        <f>'PV Shocks'!AH47</f>
        <v>1.01</v>
      </c>
      <c r="E76" s="7">
        <f>'PV Shocks'!AI47</f>
        <v>0.96099999999999997</v>
      </c>
      <c r="F76" s="7">
        <f>'PV Shocks'!AJ47</f>
        <v>1.0089999999999999</v>
      </c>
      <c r="G76" s="7">
        <f>'PV Shocks'!AK47</f>
        <v>0.99199999999999999</v>
      </c>
      <c r="H76" s="7">
        <f>'PV Shocks'!AL47</f>
        <v>0.99099999999999999</v>
      </c>
      <c r="I76" s="7">
        <f>'PV Shocks'!AM47</f>
        <v>1.0069999999999999</v>
      </c>
      <c r="J76" s="7">
        <f>'PV Shocks'!AN47</f>
        <v>1.008</v>
      </c>
      <c r="K76" s="7">
        <f>'PV Shocks'!AO47</f>
        <v>1.0029999999999999</v>
      </c>
      <c r="L76" s="7">
        <f>'PV Shocks'!AP47</f>
        <v>0.99</v>
      </c>
      <c r="M76" s="7">
        <f>'PV Shocks'!AQ47</f>
        <v>1</v>
      </c>
      <c r="N76" s="7">
        <f>'PV Shocks'!AR47</f>
        <v>0.97</v>
      </c>
      <c r="O76" s="7">
        <f>'PV Shocks'!AS47</f>
        <v>1.008</v>
      </c>
      <c r="P76" s="7">
        <f>'PV Shocks'!AT47</f>
        <v>0.999</v>
      </c>
      <c r="Q76" s="7">
        <f>'PV Shocks'!AU47</f>
        <v>1.006</v>
      </c>
      <c r="R76" s="7">
        <f>'PV Shocks'!AV47</f>
        <v>0.97699999999999998</v>
      </c>
      <c r="S76" s="7">
        <f>'PV Shocks'!AW47</f>
        <v>0.98</v>
      </c>
      <c r="T76" s="7">
        <f>'PV Shocks'!AX47</f>
        <v>1.0189999999999999</v>
      </c>
      <c r="U76" s="7">
        <f>'PV Shocks'!AY47</f>
        <v>1.01</v>
      </c>
      <c r="V76" s="7">
        <f>'PV Shocks'!AZ47</f>
        <v>0.995</v>
      </c>
      <c r="W76" s="35">
        <f>'PV Shocks'!BA47</f>
        <v>30</v>
      </c>
      <c r="X76" s="7">
        <f>'PV Shocks'!BC47</f>
        <v>0.99719999999999998</v>
      </c>
      <c r="Y76" s="35">
        <f>'PV Shocks'!BB47</f>
        <v>43</v>
      </c>
    </row>
    <row r="77" spans="2:25" x14ac:dyDescent="0.2">
      <c r="B77" s="3">
        <f>'PV Shocks'!AF48</f>
        <v>35</v>
      </c>
      <c r="C77" s="7">
        <f>'PV Shocks'!AG48</f>
        <v>0.97699999999999998</v>
      </c>
      <c r="D77" s="7">
        <f>'PV Shocks'!AH48</f>
        <v>1.0069999999999999</v>
      </c>
      <c r="E77" s="7">
        <f>'PV Shocks'!AI48</f>
        <v>1.0289999999999999</v>
      </c>
      <c r="F77" s="7">
        <f>'PV Shocks'!AJ48</f>
        <v>1.006</v>
      </c>
      <c r="G77" s="7">
        <f>'PV Shocks'!AK48</f>
        <v>0.95899999999999996</v>
      </c>
      <c r="H77" s="7">
        <f>'PV Shocks'!AL48</f>
        <v>0.97599999999999998</v>
      </c>
      <c r="I77" s="7">
        <f>'PV Shocks'!AM48</f>
        <v>0.96799999999999997</v>
      </c>
      <c r="J77" s="7">
        <f>'PV Shocks'!AN48</f>
        <v>1.0229999999999999</v>
      </c>
      <c r="K77" s="7">
        <f>'PV Shocks'!AO48</f>
        <v>0.99</v>
      </c>
      <c r="L77" s="7">
        <f>'PV Shocks'!AP48</f>
        <v>1.0029999999999999</v>
      </c>
      <c r="M77" s="7">
        <f>'PV Shocks'!AQ48</f>
        <v>0.99099999999999999</v>
      </c>
      <c r="N77" s="7">
        <f>'PV Shocks'!AR48</f>
        <v>0.98399999999999999</v>
      </c>
      <c r="O77" s="7">
        <f>'PV Shocks'!AS48</f>
        <v>0.97899999999999998</v>
      </c>
      <c r="P77" s="7">
        <f>'PV Shocks'!AT48</f>
        <v>1.016</v>
      </c>
      <c r="Q77" s="7">
        <f>'PV Shocks'!AU48</f>
        <v>1.0129999999999999</v>
      </c>
      <c r="R77" s="7">
        <f>'PV Shocks'!AV48</f>
        <v>0.98799999999999999</v>
      </c>
      <c r="S77" s="7">
        <f>'PV Shocks'!AW48</f>
        <v>1.0169999999999999</v>
      </c>
      <c r="T77" s="7">
        <f>'PV Shocks'!AX48</f>
        <v>1.002</v>
      </c>
      <c r="U77" s="7">
        <f>'PV Shocks'!AY48</f>
        <v>1.0249999999999999</v>
      </c>
      <c r="V77" s="7">
        <f>'PV Shocks'!AZ48</f>
        <v>0.99</v>
      </c>
      <c r="W77" s="35">
        <f>'PV Shocks'!BA48</f>
        <v>38</v>
      </c>
      <c r="X77" s="7">
        <f>'PV Shocks'!BC48</f>
        <v>0.99714999999999976</v>
      </c>
      <c r="Y77" s="35">
        <f>'PV Shocks'!BB48</f>
        <v>44</v>
      </c>
    </row>
    <row r="78" spans="2:25" x14ac:dyDescent="0.2">
      <c r="B78" s="3">
        <f>'PV Shocks'!AF49</f>
        <v>7</v>
      </c>
      <c r="C78" s="7">
        <f>'PV Shocks'!AG49</f>
        <v>1.014</v>
      </c>
      <c r="D78" s="7">
        <f>'PV Shocks'!AH49</f>
        <v>1.0089999999999999</v>
      </c>
      <c r="E78" s="7">
        <f>'PV Shocks'!AI49</f>
        <v>1.0129999999999999</v>
      </c>
      <c r="F78" s="7">
        <f>'PV Shocks'!AJ49</f>
        <v>0.98</v>
      </c>
      <c r="G78" s="7">
        <f>'PV Shocks'!AK49</f>
        <v>0.98699999999999999</v>
      </c>
      <c r="H78" s="7">
        <f>'PV Shocks'!AL49</f>
        <v>1.012</v>
      </c>
      <c r="I78" s="7">
        <f>'PV Shocks'!AM49</f>
        <v>0.97399999999999998</v>
      </c>
      <c r="J78" s="7">
        <f>'PV Shocks'!AN49</f>
        <v>1.0069999999999999</v>
      </c>
      <c r="K78" s="7">
        <f>'PV Shocks'!AO49</f>
        <v>1.0129999999999999</v>
      </c>
      <c r="L78" s="7">
        <f>'PV Shocks'!AP49</f>
        <v>1.0189999999999999</v>
      </c>
      <c r="M78" s="7">
        <f>'PV Shocks'!AQ49</f>
        <v>1.002</v>
      </c>
      <c r="N78" s="7">
        <f>'PV Shocks'!AR49</f>
        <v>1.002</v>
      </c>
      <c r="O78" s="7">
        <f>'PV Shocks'!AS49</f>
        <v>1.024</v>
      </c>
      <c r="P78" s="7">
        <f>'PV Shocks'!AT49</f>
        <v>0.98</v>
      </c>
      <c r="Q78" s="7">
        <f>'PV Shocks'!AU49</f>
        <v>0.96699999999999997</v>
      </c>
      <c r="R78" s="7">
        <f>'PV Shocks'!AV49</f>
        <v>0.98899999999999999</v>
      </c>
      <c r="S78" s="7">
        <f>'PV Shocks'!AW49</f>
        <v>1.0129999999999999</v>
      </c>
      <c r="T78" s="7">
        <f>'PV Shocks'!AX49</f>
        <v>0.98</v>
      </c>
      <c r="U78" s="7">
        <f>'PV Shocks'!AY49</f>
        <v>0.96899999999999997</v>
      </c>
      <c r="V78" s="7">
        <f>'PV Shocks'!AZ49</f>
        <v>0.98499999999999999</v>
      </c>
      <c r="W78" s="35">
        <f>'PV Shocks'!BA49</f>
        <v>45</v>
      </c>
      <c r="X78" s="7">
        <f>'PV Shocks'!BC49</f>
        <v>0.99695000000000022</v>
      </c>
      <c r="Y78" s="35">
        <f>'PV Shocks'!BB49</f>
        <v>45</v>
      </c>
    </row>
    <row r="79" spans="2:25" x14ac:dyDescent="0.2">
      <c r="B79" s="3">
        <f>'PV Shocks'!AF50</f>
        <v>34</v>
      </c>
      <c r="C79" s="7">
        <f>'PV Shocks'!AG50</f>
        <v>0.99399999999999999</v>
      </c>
      <c r="D79" s="7">
        <f>'PV Shocks'!AH50</f>
        <v>0.98399999999999999</v>
      </c>
      <c r="E79" s="7">
        <f>'PV Shocks'!AI50</f>
        <v>1.004</v>
      </c>
      <c r="F79" s="7">
        <f>'PV Shocks'!AJ50</f>
        <v>0.997</v>
      </c>
      <c r="G79" s="7">
        <f>'PV Shocks'!AK50</f>
        <v>1.0129999999999999</v>
      </c>
      <c r="H79" s="7">
        <f>'PV Shocks'!AL50</f>
        <v>1.012</v>
      </c>
      <c r="I79" s="7">
        <f>'PV Shocks'!AM50</f>
        <v>0.99299999999999999</v>
      </c>
      <c r="J79" s="7">
        <f>'PV Shocks'!AN50</f>
        <v>0.998</v>
      </c>
      <c r="K79" s="7">
        <f>'PV Shocks'!AO50</f>
        <v>1.0049999999999999</v>
      </c>
      <c r="L79" s="7">
        <f>'PV Shocks'!AP50</f>
        <v>0.999</v>
      </c>
      <c r="M79" s="7">
        <f>'PV Shocks'!AQ50</f>
        <v>0.98599999999999999</v>
      </c>
      <c r="N79" s="7">
        <f>'PV Shocks'!AR50</f>
        <v>0.97499999999999998</v>
      </c>
      <c r="O79" s="7">
        <f>'PV Shocks'!AS50</f>
        <v>0.99399999999999999</v>
      </c>
      <c r="P79" s="7">
        <f>'PV Shocks'!AT50</f>
        <v>0.995</v>
      </c>
      <c r="Q79" s="7">
        <f>'PV Shocks'!AU50</f>
        <v>1.018</v>
      </c>
      <c r="R79" s="7">
        <f>'PV Shocks'!AV50</f>
        <v>0.99399999999999999</v>
      </c>
      <c r="S79" s="7">
        <f>'PV Shocks'!AW50</f>
        <v>0.98599999999999999</v>
      </c>
      <c r="T79" s="7">
        <f>'PV Shocks'!AX50</f>
        <v>1.0129999999999999</v>
      </c>
      <c r="U79" s="7">
        <f>'PV Shocks'!AY50</f>
        <v>0.99299999999999999</v>
      </c>
      <c r="V79" s="7">
        <f>'PV Shocks'!AZ50</f>
        <v>0.97599999999999998</v>
      </c>
      <c r="W79" s="35">
        <f>'PV Shocks'!BA50</f>
        <v>49</v>
      </c>
      <c r="X79" s="7">
        <f>'PV Shocks'!BC50</f>
        <v>0.99644999999999995</v>
      </c>
      <c r="Y79" s="35">
        <f>'PV Shocks'!BB50</f>
        <v>46</v>
      </c>
    </row>
    <row r="80" spans="2:25" x14ac:dyDescent="0.2">
      <c r="B80" s="3">
        <f>'PV Shocks'!AF51</f>
        <v>42</v>
      </c>
      <c r="C80" s="7">
        <f>'PV Shocks'!AG51</f>
        <v>0.98799999999999999</v>
      </c>
      <c r="D80" s="7">
        <f>'PV Shocks'!AH51</f>
        <v>0.98499999999999999</v>
      </c>
      <c r="E80" s="7">
        <f>'PV Shocks'!AI51</f>
        <v>0.995</v>
      </c>
      <c r="F80" s="7">
        <f>'PV Shocks'!AJ51</f>
        <v>0.96599999999999997</v>
      </c>
      <c r="G80" s="7">
        <f>'PV Shocks'!AK51</f>
        <v>1.0169999999999999</v>
      </c>
      <c r="H80" s="7">
        <f>'PV Shocks'!AL51</f>
        <v>1.0189999999999999</v>
      </c>
      <c r="I80" s="7">
        <f>'PV Shocks'!AM51</f>
        <v>1.0169999999999999</v>
      </c>
      <c r="J80" s="7">
        <f>'PV Shocks'!AN51</f>
        <v>1</v>
      </c>
      <c r="K80" s="7">
        <f>'PV Shocks'!AO51</f>
        <v>0.999</v>
      </c>
      <c r="L80" s="7">
        <f>'PV Shocks'!AP51</f>
        <v>1.0069999999999999</v>
      </c>
      <c r="M80" s="7">
        <f>'PV Shocks'!AQ51</f>
        <v>0.995</v>
      </c>
      <c r="N80" s="7">
        <f>'PV Shocks'!AR51</f>
        <v>0.98699999999999999</v>
      </c>
      <c r="O80" s="7">
        <f>'PV Shocks'!AS51</f>
        <v>0.97099999999999997</v>
      </c>
      <c r="P80" s="7">
        <f>'PV Shocks'!AT51</f>
        <v>1.0049999999999999</v>
      </c>
      <c r="Q80" s="7">
        <f>'PV Shocks'!AU51</f>
        <v>0.97499999999999998</v>
      </c>
      <c r="R80" s="7">
        <f>'PV Shocks'!AV51</f>
        <v>1.0089999999999999</v>
      </c>
      <c r="S80" s="7">
        <f>'PV Shocks'!AW51</f>
        <v>1.0069999999999999</v>
      </c>
      <c r="T80" s="7">
        <f>'PV Shocks'!AX51</f>
        <v>0.98099999999999998</v>
      </c>
      <c r="U80" s="7">
        <f>'PV Shocks'!AY51</f>
        <v>0.996</v>
      </c>
      <c r="V80" s="7">
        <f>'PV Shocks'!AZ51</f>
        <v>1.0069999999999999</v>
      </c>
      <c r="W80" s="35">
        <f>'PV Shocks'!BA51</f>
        <v>16</v>
      </c>
      <c r="X80" s="7">
        <f>'PV Shocks'!BC51</f>
        <v>0.99630000000000007</v>
      </c>
      <c r="Y80" s="35">
        <f>'PV Shocks'!BB51</f>
        <v>47</v>
      </c>
    </row>
    <row r="81" spans="2:25" x14ac:dyDescent="0.2">
      <c r="B81" s="3">
        <f>'PV Shocks'!AF52</f>
        <v>3</v>
      </c>
      <c r="C81" s="7">
        <f>'PV Shocks'!AG52</f>
        <v>0.99399999999999999</v>
      </c>
      <c r="D81" s="7">
        <f>'PV Shocks'!AH52</f>
        <v>0.97899999999999998</v>
      </c>
      <c r="E81" s="7">
        <f>'PV Shocks'!AI52</f>
        <v>1</v>
      </c>
      <c r="F81" s="7">
        <f>'PV Shocks'!AJ52</f>
        <v>1.008</v>
      </c>
      <c r="G81" s="7">
        <f>'PV Shocks'!AK52</f>
        <v>1.014</v>
      </c>
      <c r="H81" s="7">
        <f>'PV Shocks'!AL52</f>
        <v>1.032</v>
      </c>
      <c r="I81" s="7">
        <f>'PV Shocks'!AM52</f>
        <v>0.97799999999999998</v>
      </c>
      <c r="J81" s="7">
        <f>'PV Shocks'!AN52</f>
        <v>0.996</v>
      </c>
      <c r="K81" s="7">
        <f>'PV Shocks'!AO52</f>
        <v>0.97599999999999998</v>
      </c>
      <c r="L81" s="7">
        <f>'PV Shocks'!AP52</f>
        <v>1.0009999999999999</v>
      </c>
      <c r="M81" s="7">
        <f>'PV Shocks'!AQ52</f>
        <v>1.014</v>
      </c>
      <c r="N81" s="7">
        <f>'PV Shocks'!AR52</f>
        <v>1.0129999999999999</v>
      </c>
      <c r="O81" s="7">
        <f>'PV Shocks'!AS52</f>
        <v>1</v>
      </c>
      <c r="P81" s="7">
        <f>'PV Shocks'!AT52</f>
        <v>0.98199999999999998</v>
      </c>
      <c r="Q81" s="7">
        <f>'PV Shocks'!AU52</f>
        <v>0.99099999999999999</v>
      </c>
      <c r="R81" s="7">
        <f>'PV Shocks'!AV52</f>
        <v>0.96299999999999997</v>
      </c>
      <c r="S81" s="7">
        <f>'PV Shocks'!AW52</f>
        <v>0.97499999999999998</v>
      </c>
      <c r="T81" s="7">
        <f>'PV Shocks'!AX52</f>
        <v>0.98899999999999999</v>
      </c>
      <c r="U81" s="7">
        <f>'PV Shocks'!AY52</f>
        <v>0.996</v>
      </c>
      <c r="V81" s="7">
        <f>'PV Shocks'!AZ52</f>
        <v>0.997</v>
      </c>
      <c r="W81" s="35">
        <f>'PV Shocks'!BA52</f>
        <v>27</v>
      </c>
      <c r="X81" s="7">
        <f>'PV Shocks'!BC52</f>
        <v>0.99489999999999978</v>
      </c>
      <c r="Y81" s="35">
        <f>'PV Shocks'!BB52</f>
        <v>48</v>
      </c>
    </row>
    <row r="82" spans="2:25" x14ac:dyDescent="0.2">
      <c r="B82" s="3">
        <f>'PV Shocks'!AF53</f>
        <v>12</v>
      </c>
      <c r="C82" s="7">
        <f>'PV Shocks'!AG53</f>
        <v>1.0169999999999999</v>
      </c>
      <c r="D82" s="7">
        <f>'PV Shocks'!AH53</f>
        <v>0.98099999999999998</v>
      </c>
      <c r="E82" s="7">
        <f>'PV Shocks'!AI53</f>
        <v>1.0229999999999999</v>
      </c>
      <c r="F82" s="7">
        <f>'PV Shocks'!AJ53</f>
        <v>0.99299999999999999</v>
      </c>
      <c r="G82" s="7">
        <f>'PV Shocks'!AK53</f>
        <v>0.96399999999999997</v>
      </c>
      <c r="H82" s="7">
        <f>'PV Shocks'!AL53</f>
        <v>0.996</v>
      </c>
      <c r="I82" s="7">
        <f>'PV Shocks'!AM53</f>
        <v>0.96199999999999997</v>
      </c>
      <c r="J82" s="7">
        <f>'PV Shocks'!AN53</f>
        <v>1.0129999999999999</v>
      </c>
      <c r="K82" s="7">
        <f>'PV Shocks'!AO53</f>
        <v>1.0069999999999999</v>
      </c>
      <c r="L82" s="7">
        <f>'PV Shocks'!AP53</f>
        <v>0.95299999999999996</v>
      </c>
      <c r="M82" s="7">
        <f>'PV Shocks'!AQ53</f>
        <v>0.98299999999999998</v>
      </c>
      <c r="N82" s="7">
        <f>'PV Shocks'!AR53</f>
        <v>1.0289999999999999</v>
      </c>
      <c r="O82" s="7">
        <f>'PV Shocks'!AS53</f>
        <v>1.008</v>
      </c>
      <c r="P82" s="7">
        <f>'PV Shocks'!AT53</f>
        <v>0.99099999999999999</v>
      </c>
      <c r="Q82" s="7">
        <f>'PV Shocks'!AU53</f>
        <v>0.98</v>
      </c>
      <c r="R82" s="7">
        <f>'PV Shocks'!AV53</f>
        <v>0.97299999999999998</v>
      </c>
      <c r="S82" s="7">
        <f>'PV Shocks'!AW53</f>
        <v>1.0009999999999999</v>
      </c>
      <c r="T82" s="7">
        <f>'PV Shocks'!AX53</f>
        <v>0.98799999999999999</v>
      </c>
      <c r="U82" s="7">
        <f>'PV Shocks'!AY53</f>
        <v>0.97699999999999998</v>
      </c>
      <c r="V82" s="7">
        <f>'PV Shocks'!AZ53</f>
        <v>1.03</v>
      </c>
      <c r="W82" s="35">
        <f>'PV Shocks'!BA53</f>
        <v>1</v>
      </c>
      <c r="X82" s="7">
        <f>'PV Shocks'!BC53</f>
        <v>0.99344999999999994</v>
      </c>
      <c r="Y82" s="35">
        <f>'PV Shocks'!BB53</f>
        <v>49</v>
      </c>
    </row>
    <row r="83" spans="2:25" x14ac:dyDescent="0.2">
      <c r="B83" s="3">
        <f>'PV Shocks'!AF54</f>
        <v>9</v>
      </c>
      <c r="C83" s="7">
        <f>'PV Shocks'!AG54</f>
        <v>0.999</v>
      </c>
      <c r="D83" s="7">
        <f>'PV Shocks'!AH54</f>
        <v>1.0029999999999999</v>
      </c>
      <c r="E83" s="7">
        <f>'PV Shocks'!AI54</f>
        <v>1.0149999999999999</v>
      </c>
      <c r="F83" s="7">
        <f>'PV Shocks'!AJ54</f>
        <v>0.99299999999999999</v>
      </c>
      <c r="G83" s="7">
        <f>'PV Shocks'!AK54</f>
        <v>0.99</v>
      </c>
      <c r="H83" s="7">
        <f>'PV Shocks'!AL54</f>
        <v>1.008</v>
      </c>
      <c r="I83" s="7">
        <f>'PV Shocks'!AM54</f>
        <v>0.98599999999999999</v>
      </c>
      <c r="J83" s="7">
        <f>'PV Shocks'!AN54</f>
        <v>1</v>
      </c>
      <c r="K83" s="7">
        <f>'PV Shocks'!AO54</f>
        <v>0.999</v>
      </c>
      <c r="L83" s="7">
        <f>'PV Shocks'!AP54</f>
        <v>0.96199999999999997</v>
      </c>
      <c r="M83" s="7">
        <f>'PV Shocks'!AQ54</f>
        <v>1.0109999999999999</v>
      </c>
      <c r="N83" s="7">
        <f>'PV Shocks'!AR54</f>
        <v>0.98</v>
      </c>
      <c r="O83" s="7">
        <f>'PV Shocks'!AS54</f>
        <v>0.99399999999999999</v>
      </c>
      <c r="P83" s="7">
        <f>'PV Shocks'!AT54</f>
        <v>0.98</v>
      </c>
      <c r="Q83" s="7">
        <f>'PV Shocks'!AU54</f>
        <v>0.97899999999999998</v>
      </c>
      <c r="R83" s="7">
        <f>'PV Shocks'!AV54</f>
        <v>1</v>
      </c>
      <c r="S83" s="7">
        <f>'PV Shocks'!AW54</f>
        <v>0.96599999999999997</v>
      </c>
      <c r="T83" s="7">
        <f>'PV Shocks'!AX54</f>
        <v>0.99</v>
      </c>
      <c r="U83" s="7">
        <f>'PV Shocks'!AY54</f>
        <v>0.98699999999999999</v>
      </c>
      <c r="V83" s="7">
        <f>'PV Shocks'!AZ54</f>
        <v>1.016</v>
      </c>
      <c r="W83" s="35">
        <f>'PV Shocks'!BA54</f>
        <v>6</v>
      </c>
      <c r="X83" s="7">
        <f>'PV Shocks'!BC54</f>
        <v>0.99289999999999989</v>
      </c>
      <c r="Y83" s="35">
        <f>'PV Shocks'!BB54</f>
        <v>50</v>
      </c>
    </row>
    <row r="84" spans="2:25" x14ac:dyDescent="0.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Y84" s="7"/>
    </row>
    <row r="85" spans="2:25" x14ac:dyDescent="0.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Y85" s="7"/>
    </row>
    <row r="86" spans="2:25" x14ac:dyDescent="0.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Y86" s="7"/>
    </row>
    <row r="87" spans="2:25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Y87" s="7"/>
    </row>
    <row r="88" spans="2:25" x14ac:dyDescent="0.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Y88" s="7"/>
    </row>
    <row r="89" spans="2:25" x14ac:dyDescent="0.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Y89" s="7"/>
    </row>
    <row r="90" spans="2:25" x14ac:dyDescent="0.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Y90" s="7"/>
    </row>
    <row r="91" spans="2:25" x14ac:dyDescent="0.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Y91" s="7"/>
    </row>
    <row r="92" spans="2:25" x14ac:dyDescent="0.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Y92" s="7"/>
    </row>
    <row r="93" spans="2:25" x14ac:dyDescent="0.2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Y93" s="7"/>
    </row>
    <row r="94" spans="2:25" x14ac:dyDescent="0.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Y94" s="7"/>
    </row>
    <row r="95" spans="2:25" x14ac:dyDescent="0.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Y95" s="7"/>
    </row>
    <row r="96" spans="2:25" x14ac:dyDescent="0.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Y96" s="7"/>
    </row>
    <row r="97" spans="3:25" x14ac:dyDescent="0.2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Y97" s="7"/>
    </row>
    <row r="98" spans="3:25" x14ac:dyDescent="0.2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Y98" s="7"/>
    </row>
    <row r="99" spans="3:25" x14ac:dyDescent="0.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Y99" s="7"/>
    </row>
    <row r="100" spans="3:25" x14ac:dyDescent="0.2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Y100" s="7"/>
    </row>
    <row r="101" spans="3:25" x14ac:dyDescent="0.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Y101" s="7"/>
    </row>
    <row r="102" spans="3:25" x14ac:dyDescent="0.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Y102" s="7"/>
    </row>
    <row r="103" spans="3:25" x14ac:dyDescent="0.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Y103" s="7"/>
    </row>
    <row r="104" spans="3:25" x14ac:dyDescent="0.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Y104" s="7"/>
    </row>
    <row r="105" spans="3:25" x14ac:dyDescent="0.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Y105" s="7"/>
    </row>
    <row r="106" spans="3:25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Y106" s="7"/>
    </row>
    <row r="107" spans="3:25" x14ac:dyDescent="0.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Y107" s="7"/>
    </row>
    <row r="108" spans="3:25" x14ac:dyDescent="0.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Y108" s="7"/>
    </row>
    <row r="109" spans="3:25" x14ac:dyDescent="0.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Y109" s="7"/>
    </row>
    <row r="110" spans="3:25" x14ac:dyDescent="0.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Y110" s="7"/>
    </row>
    <row r="111" spans="3:25" x14ac:dyDescent="0.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Y111" s="7"/>
    </row>
    <row r="112" spans="3:25" x14ac:dyDescent="0.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Y112" s="7"/>
    </row>
    <row r="113" spans="3:25" x14ac:dyDescent="0.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Y113" s="7"/>
    </row>
    <row r="114" spans="3:25" x14ac:dyDescent="0.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Y114" s="7"/>
    </row>
    <row r="115" spans="3:25" x14ac:dyDescent="0.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Y115" s="7"/>
    </row>
    <row r="116" spans="3:25" x14ac:dyDescent="0.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Y116" s="7"/>
    </row>
    <row r="117" spans="3:25" x14ac:dyDescent="0.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Y117" s="7"/>
    </row>
    <row r="118" spans="3:25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Y118" s="7"/>
    </row>
    <row r="119" spans="3:25" x14ac:dyDescent="0.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Y119" s="7"/>
    </row>
    <row r="120" spans="3:25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Y120" s="7"/>
    </row>
    <row r="121" spans="3:25" x14ac:dyDescent="0.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Y121" s="7"/>
    </row>
    <row r="122" spans="3:25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Y122" s="7"/>
    </row>
    <row r="123" spans="3:25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Y123" s="7"/>
    </row>
    <row r="124" spans="3:25" x14ac:dyDescent="0.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Y124" s="7"/>
    </row>
    <row r="125" spans="3:25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Y125" s="7"/>
    </row>
    <row r="126" spans="3:25" x14ac:dyDescent="0.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Y126" s="7"/>
    </row>
    <row r="127" spans="3:25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Y127" s="7"/>
    </row>
    <row r="128" spans="3:25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Y128" s="7"/>
    </row>
    <row r="129" spans="3:25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Y129" s="7"/>
    </row>
    <row r="130" spans="3:25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Y130" s="7"/>
    </row>
    <row r="131" spans="3:25" x14ac:dyDescent="0.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Y131" s="7"/>
    </row>
    <row r="132" spans="3:25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Y132" s="7"/>
    </row>
    <row r="133" spans="3:25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Y133" s="7"/>
    </row>
    <row r="136" spans="3:25" x14ac:dyDescent="0.2">
      <c r="C136" s="15"/>
    </row>
  </sheetData>
  <sortState ref="B138:AE237">
    <sortCondition ref="AA138:AA237"/>
  </sortState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J136"/>
  <sheetViews>
    <sheetView zoomScale="85" workbookViewId="0">
      <selection activeCell="E18" sqref="E18"/>
    </sheetView>
  </sheetViews>
  <sheetFormatPr defaultRowHeight="12.75" x14ac:dyDescent="0.2"/>
  <cols>
    <col min="1" max="1" width="9.140625" style="3"/>
    <col min="2" max="2" width="16.28515625" style="3" bestFit="1" customWidth="1"/>
    <col min="3" max="3" width="9.7109375" style="3" bestFit="1" customWidth="1"/>
    <col min="4" max="22" width="9.140625" style="3"/>
    <col min="23" max="23" width="8.85546875" style="3" customWidth="1"/>
    <col min="24" max="24" width="11.5703125" style="3" customWidth="1"/>
    <col min="25" max="16384" width="9.140625" style="3"/>
  </cols>
  <sheetData>
    <row r="1" spans="2:36" x14ac:dyDescent="0.2">
      <c r="C1" s="3">
        <f>C33</f>
        <v>2015</v>
      </c>
      <c r="D1" s="3">
        <f t="shared" ref="D1:V1" si="0">D33</f>
        <v>2016</v>
      </c>
      <c r="E1" s="3">
        <f t="shared" si="0"/>
        <v>2017</v>
      </c>
      <c r="F1" s="3">
        <f t="shared" si="0"/>
        <v>2018</v>
      </c>
      <c r="G1" s="3">
        <f t="shared" si="0"/>
        <v>2019</v>
      </c>
      <c r="H1" s="3">
        <f t="shared" si="0"/>
        <v>2020</v>
      </c>
      <c r="I1" s="3">
        <f t="shared" si="0"/>
        <v>2021</v>
      </c>
      <c r="J1" s="3">
        <f t="shared" si="0"/>
        <v>2022</v>
      </c>
      <c r="K1" s="3">
        <f t="shared" si="0"/>
        <v>2023</v>
      </c>
      <c r="L1" s="3">
        <f t="shared" si="0"/>
        <v>2024</v>
      </c>
      <c r="M1" s="3">
        <f t="shared" si="0"/>
        <v>2025</v>
      </c>
      <c r="N1" s="3">
        <f t="shared" si="0"/>
        <v>2026</v>
      </c>
      <c r="O1" s="3">
        <f t="shared" si="0"/>
        <v>2027</v>
      </c>
      <c r="P1" s="3">
        <f t="shared" si="0"/>
        <v>2028</v>
      </c>
      <c r="Q1" s="3">
        <f t="shared" si="0"/>
        <v>2029</v>
      </c>
      <c r="R1" s="3">
        <f t="shared" si="0"/>
        <v>2030</v>
      </c>
      <c r="S1" s="3">
        <f t="shared" si="0"/>
        <v>2031</v>
      </c>
      <c r="T1" s="3">
        <f t="shared" si="0"/>
        <v>2032</v>
      </c>
      <c r="U1" s="3">
        <f t="shared" si="0"/>
        <v>2033</v>
      </c>
      <c r="V1" s="3">
        <f t="shared" si="0"/>
        <v>2034</v>
      </c>
      <c r="X1" s="33" t="s">
        <v>45</v>
      </c>
      <c r="Y1" s="33" t="s">
        <v>44</v>
      </c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2:36" x14ac:dyDescent="0.2">
      <c r="B2" s="3">
        <v>0.99</v>
      </c>
      <c r="C2" s="4">
        <f t="shared" ref="C2:R8" si="1">PERCENTILE(C$34:C$83,$B2)</f>
        <v>1.0451999999999999</v>
      </c>
      <c r="D2" s="4">
        <f t="shared" si="1"/>
        <v>1.0445499999999999</v>
      </c>
      <c r="E2" s="4">
        <f t="shared" si="1"/>
        <v>1.03251</v>
      </c>
      <c r="F2" s="4">
        <f t="shared" si="1"/>
        <v>1.0470200000000001</v>
      </c>
      <c r="G2" s="4">
        <f t="shared" si="1"/>
        <v>1.05504</v>
      </c>
      <c r="H2" s="4">
        <f t="shared" si="1"/>
        <v>1.05122</v>
      </c>
      <c r="I2" s="4">
        <f t="shared" si="1"/>
        <v>1.0662199999999999</v>
      </c>
      <c r="J2" s="4">
        <f t="shared" si="1"/>
        <v>1.0472399999999999</v>
      </c>
      <c r="K2" s="4">
        <f t="shared" si="1"/>
        <v>1.06155</v>
      </c>
      <c r="L2" s="4">
        <f t="shared" si="1"/>
        <v>1.0476099999999999</v>
      </c>
      <c r="M2" s="4">
        <f t="shared" si="1"/>
        <v>1.06142</v>
      </c>
      <c r="N2" s="4">
        <f t="shared" si="1"/>
        <v>1.0455300000000001</v>
      </c>
      <c r="O2" s="4">
        <f t="shared" si="1"/>
        <v>1.05704</v>
      </c>
      <c r="P2" s="4">
        <f t="shared" si="1"/>
        <v>1.0416300000000001</v>
      </c>
      <c r="Q2" s="4">
        <f t="shared" si="1"/>
        <v>1.05159</v>
      </c>
      <c r="R2" s="4">
        <f t="shared" si="1"/>
        <v>1.04006</v>
      </c>
      <c r="S2" s="4">
        <f t="shared" ref="M2:V8" si="2">PERCENTILE(S$34:S$83,$B2)</f>
        <v>1.044</v>
      </c>
      <c r="T2" s="4">
        <f t="shared" si="2"/>
        <v>1.0545899999999999</v>
      </c>
      <c r="U2" s="4">
        <f t="shared" si="2"/>
        <v>1.0390600000000001</v>
      </c>
      <c r="V2" s="4">
        <f t="shared" si="2"/>
        <v>1.0410999999999999</v>
      </c>
      <c r="X2" s="33">
        <v>1</v>
      </c>
      <c r="Y2" s="33" t="s">
        <v>50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2:36" x14ac:dyDescent="0.2">
      <c r="B3" s="3">
        <v>0.9</v>
      </c>
      <c r="C3" s="4">
        <f t="shared" si="1"/>
        <v>1.0290999999999999</v>
      </c>
      <c r="D3" s="4">
        <f t="shared" si="1"/>
        <v>1.0310999999999999</v>
      </c>
      <c r="E3" s="4">
        <f t="shared" si="1"/>
        <v>1.0181</v>
      </c>
      <c r="F3" s="4">
        <f t="shared" si="1"/>
        <v>1.0253999999999999</v>
      </c>
      <c r="G3" s="4">
        <f t="shared" si="1"/>
        <v>1.0409999999999999</v>
      </c>
      <c r="H3" s="4">
        <f t="shared" si="1"/>
        <v>1.0301</v>
      </c>
      <c r="I3" s="4">
        <f t="shared" si="1"/>
        <v>1.042</v>
      </c>
      <c r="J3" s="4">
        <f t="shared" si="1"/>
        <v>1.0241</v>
      </c>
      <c r="K3" s="4">
        <f t="shared" si="1"/>
        <v>1.0482</v>
      </c>
      <c r="L3" s="4">
        <f t="shared" si="1"/>
        <v>1.0331999999999999</v>
      </c>
      <c r="M3" s="4">
        <f t="shared" si="2"/>
        <v>1.0311999999999999</v>
      </c>
      <c r="N3" s="4">
        <f t="shared" si="2"/>
        <v>1.0313999999999999</v>
      </c>
      <c r="O3" s="4">
        <f t="shared" si="2"/>
        <v>1.0450999999999999</v>
      </c>
      <c r="P3" s="4">
        <f t="shared" si="2"/>
        <v>1.028</v>
      </c>
      <c r="Q3" s="4">
        <f t="shared" si="2"/>
        <v>1.0313999999999999</v>
      </c>
      <c r="R3" s="4">
        <f t="shared" si="2"/>
        <v>1.0251999999999999</v>
      </c>
      <c r="S3" s="4">
        <f t="shared" si="2"/>
        <v>1.0296999999999998</v>
      </c>
      <c r="T3" s="4">
        <f t="shared" si="2"/>
        <v>1.0382</v>
      </c>
      <c r="U3" s="4">
        <f t="shared" si="2"/>
        <v>1.0275999999999998</v>
      </c>
      <c r="V3" s="4">
        <f t="shared" si="2"/>
        <v>1.0210999999999999</v>
      </c>
      <c r="W3" s="5"/>
      <c r="X3" s="48">
        <v>5</v>
      </c>
      <c r="Y3" s="33" t="s">
        <v>14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2:36" x14ac:dyDescent="0.2">
      <c r="B4" s="3">
        <v>0.75</v>
      </c>
      <c r="C4" s="4">
        <f t="shared" si="1"/>
        <v>1.0147499999999998</v>
      </c>
      <c r="D4" s="4">
        <f t="shared" si="1"/>
        <v>1.0137499999999999</v>
      </c>
      <c r="E4" s="4">
        <f t="shared" si="1"/>
        <v>1.01275</v>
      </c>
      <c r="F4" s="4">
        <f t="shared" si="1"/>
        <v>1.0107499999999998</v>
      </c>
      <c r="G4" s="4">
        <f t="shared" si="1"/>
        <v>1.0259999999999998</v>
      </c>
      <c r="H4" s="4">
        <f t="shared" si="1"/>
        <v>1.01675</v>
      </c>
      <c r="I4" s="4">
        <f t="shared" si="1"/>
        <v>1.0117499999999999</v>
      </c>
      <c r="J4" s="4">
        <f t="shared" si="1"/>
        <v>1.0122499999999999</v>
      </c>
      <c r="K4" s="4">
        <f t="shared" si="1"/>
        <v>1.0215000000000001</v>
      </c>
      <c r="L4" s="4">
        <f t="shared" si="1"/>
        <v>1.02125</v>
      </c>
      <c r="M4" s="4">
        <f t="shared" si="2"/>
        <v>1.0162499999999999</v>
      </c>
      <c r="N4" s="4">
        <f t="shared" si="2"/>
        <v>1.018</v>
      </c>
      <c r="O4" s="4">
        <f t="shared" si="2"/>
        <v>1.0287500000000001</v>
      </c>
      <c r="P4" s="4">
        <f t="shared" si="2"/>
        <v>1.0129999999999999</v>
      </c>
      <c r="Q4" s="4">
        <f t="shared" si="2"/>
        <v>1.0194999999999999</v>
      </c>
      <c r="R4" s="4">
        <f t="shared" si="2"/>
        <v>1.01675</v>
      </c>
      <c r="S4" s="4">
        <f t="shared" si="2"/>
        <v>1.0195000000000001</v>
      </c>
      <c r="T4" s="4">
        <f t="shared" si="2"/>
        <v>1.0147499999999998</v>
      </c>
      <c r="U4" s="4">
        <f t="shared" si="2"/>
        <v>1.0169999999999999</v>
      </c>
      <c r="V4" s="4">
        <f t="shared" si="2"/>
        <v>1.0147499999999998</v>
      </c>
      <c r="W4" s="5"/>
      <c r="X4" s="48">
        <v>13</v>
      </c>
      <c r="Y4" s="33" t="s">
        <v>13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2:36" x14ac:dyDescent="0.2">
      <c r="B5" s="3">
        <v>0.5</v>
      </c>
      <c r="C5" s="4">
        <f t="shared" si="1"/>
        <v>0.99950000000000006</v>
      </c>
      <c r="D5" s="4">
        <f t="shared" si="1"/>
        <v>0.99950000000000006</v>
      </c>
      <c r="E5" s="4">
        <f t="shared" si="1"/>
        <v>1</v>
      </c>
      <c r="F5" s="4">
        <f t="shared" si="1"/>
        <v>1</v>
      </c>
      <c r="G5" s="4">
        <f t="shared" si="1"/>
        <v>1.0009999999999999</v>
      </c>
      <c r="H5" s="4">
        <f t="shared" si="1"/>
        <v>1.0004999999999999</v>
      </c>
      <c r="I5" s="4">
        <f t="shared" si="1"/>
        <v>0.99950000000000006</v>
      </c>
      <c r="J5" s="4">
        <f t="shared" si="1"/>
        <v>1</v>
      </c>
      <c r="K5" s="4">
        <f t="shared" si="1"/>
        <v>0.99899999999999989</v>
      </c>
      <c r="L5" s="4">
        <f t="shared" si="1"/>
        <v>0.99950000000000006</v>
      </c>
      <c r="M5" s="4">
        <f t="shared" si="2"/>
        <v>0.99849999999999994</v>
      </c>
      <c r="N5" s="4">
        <f t="shared" si="2"/>
        <v>1.0004999999999999</v>
      </c>
      <c r="O5" s="4">
        <f t="shared" si="2"/>
        <v>0.99950000000000006</v>
      </c>
      <c r="P5" s="4">
        <f t="shared" si="2"/>
        <v>0.99950000000000006</v>
      </c>
      <c r="Q5" s="4">
        <f t="shared" si="2"/>
        <v>1.0009999999999999</v>
      </c>
      <c r="R5" s="4">
        <f t="shared" si="2"/>
        <v>1.0009999999999999</v>
      </c>
      <c r="S5" s="4">
        <f t="shared" si="2"/>
        <v>0.99950000000000006</v>
      </c>
      <c r="T5" s="4">
        <f t="shared" si="2"/>
        <v>0.99950000000000006</v>
      </c>
      <c r="U5" s="4">
        <f t="shared" si="2"/>
        <v>0.99950000000000006</v>
      </c>
      <c r="V5" s="4">
        <f t="shared" si="2"/>
        <v>1.0004999999999999</v>
      </c>
      <c r="W5" s="5"/>
      <c r="X5" s="48">
        <v>25</v>
      </c>
      <c r="Y5" s="33" t="s">
        <v>5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2:36" x14ac:dyDescent="0.2">
      <c r="B6" s="3">
        <v>0.25</v>
      </c>
      <c r="C6" s="4">
        <f t="shared" si="1"/>
        <v>0.98424999999999996</v>
      </c>
      <c r="D6" s="4">
        <f t="shared" si="1"/>
        <v>0.98899999999999999</v>
      </c>
      <c r="E6" s="4">
        <f t="shared" si="1"/>
        <v>0.98950000000000005</v>
      </c>
      <c r="F6" s="4">
        <f t="shared" si="1"/>
        <v>0.98775000000000002</v>
      </c>
      <c r="G6" s="4">
        <f t="shared" si="1"/>
        <v>0.97550000000000003</v>
      </c>
      <c r="H6" s="4">
        <f t="shared" si="1"/>
        <v>0.98175000000000001</v>
      </c>
      <c r="I6" s="4">
        <f t="shared" si="1"/>
        <v>0.98624999999999996</v>
      </c>
      <c r="J6" s="4">
        <f t="shared" si="1"/>
        <v>0.98799999999999999</v>
      </c>
      <c r="K6" s="4">
        <f t="shared" si="1"/>
        <v>0.97699999999999998</v>
      </c>
      <c r="L6" s="4">
        <f t="shared" si="1"/>
        <v>0.98</v>
      </c>
      <c r="M6" s="4">
        <f t="shared" si="2"/>
        <v>0.98150000000000004</v>
      </c>
      <c r="N6" s="4">
        <f t="shared" si="2"/>
        <v>0.98150000000000004</v>
      </c>
      <c r="O6" s="4">
        <f t="shared" si="2"/>
        <v>0.97249999999999992</v>
      </c>
      <c r="P6" s="4">
        <f t="shared" si="2"/>
        <v>0.98849999999999993</v>
      </c>
      <c r="Q6" s="4">
        <f t="shared" si="2"/>
        <v>0.97849999999999993</v>
      </c>
      <c r="R6" s="4">
        <f t="shared" si="2"/>
        <v>0.98224999999999996</v>
      </c>
      <c r="S6" s="4">
        <f t="shared" si="2"/>
        <v>0.98024999999999995</v>
      </c>
      <c r="T6" s="4">
        <f t="shared" si="2"/>
        <v>0.98424999999999996</v>
      </c>
      <c r="U6" s="4">
        <f t="shared" si="2"/>
        <v>0.98324999999999996</v>
      </c>
      <c r="V6" s="4">
        <f t="shared" si="2"/>
        <v>0.98499999999999999</v>
      </c>
      <c r="W6" s="5"/>
      <c r="X6" s="48">
        <v>37</v>
      </c>
      <c r="Y6" s="33" t="s">
        <v>12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2:36" x14ac:dyDescent="0.2">
      <c r="B7" s="3">
        <v>0.1</v>
      </c>
      <c r="C7" s="4">
        <f t="shared" si="1"/>
        <v>0.97489999999999999</v>
      </c>
      <c r="D7" s="4">
        <f t="shared" si="1"/>
        <v>0.97250000000000003</v>
      </c>
      <c r="E7" s="4">
        <f t="shared" si="1"/>
        <v>0.98150000000000004</v>
      </c>
      <c r="F7" s="4">
        <f t="shared" si="1"/>
        <v>0.97399999999999998</v>
      </c>
      <c r="G7" s="4">
        <f t="shared" si="1"/>
        <v>0.9597</v>
      </c>
      <c r="H7" s="4">
        <f t="shared" si="1"/>
        <v>0.97329999999999994</v>
      </c>
      <c r="I7" s="4">
        <f t="shared" si="1"/>
        <v>0.95899999999999996</v>
      </c>
      <c r="J7" s="4">
        <f t="shared" si="1"/>
        <v>0.97589999999999999</v>
      </c>
      <c r="K7" s="4">
        <f t="shared" si="1"/>
        <v>0.95389999999999997</v>
      </c>
      <c r="L7" s="4">
        <f t="shared" si="1"/>
        <v>0.96560000000000001</v>
      </c>
      <c r="M7" s="4">
        <f t="shared" si="2"/>
        <v>0.96799999999999997</v>
      </c>
      <c r="N7" s="4">
        <f t="shared" si="2"/>
        <v>0.96689999999999998</v>
      </c>
      <c r="O7" s="4">
        <f t="shared" si="2"/>
        <v>0.9577</v>
      </c>
      <c r="P7" s="4">
        <f t="shared" si="2"/>
        <v>0.97389999999999999</v>
      </c>
      <c r="Q7" s="4">
        <f t="shared" si="2"/>
        <v>0.96970000000000001</v>
      </c>
      <c r="R7" s="4">
        <f t="shared" si="2"/>
        <v>0.9738</v>
      </c>
      <c r="S7" s="4">
        <f t="shared" si="2"/>
        <v>0.97060000000000002</v>
      </c>
      <c r="T7" s="4">
        <f t="shared" si="2"/>
        <v>0.97029999999999994</v>
      </c>
      <c r="U7" s="4">
        <f t="shared" si="2"/>
        <v>0.97189999999999999</v>
      </c>
      <c r="V7" s="4">
        <f t="shared" si="2"/>
        <v>0.98089999999999999</v>
      </c>
      <c r="W7" s="5"/>
      <c r="X7" s="48">
        <v>45</v>
      </c>
      <c r="Y7" s="33" t="s">
        <v>11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2:36" x14ac:dyDescent="0.2">
      <c r="B8" s="3">
        <v>0.01</v>
      </c>
      <c r="C8" s="4">
        <f t="shared" si="1"/>
        <v>0.95628999999999997</v>
      </c>
      <c r="D8" s="4">
        <f t="shared" si="1"/>
        <v>0.95446999999999993</v>
      </c>
      <c r="E8" s="4">
        <f t="shared" si="1"/>
        <v>0.96746999999999994</v>
      </c>
      <c r="F8" s="4">
        <f t="shared" si="1"/>
        <v>0.95546999999999993</v>
      </c>
      <c r="G8" s="4">
        <f t="shared" si="1"/>
        <v>0.94642999999999999</v>
      </c>
      <c r="H8" s="4">
        <f t="shared" si="1"/>
        <v>0.95128999999999997</v>
      </c>
      <c r="I8" s="4">
        <f t="shared" si="1"/>
        <v>0.93974000000000002</v>
      </c>
      <c r="J8" s="4">
        <f t="shared" si="1"/>
        <v>0.95382</v>
      </c>
      <c r="K8" s="4">
        <f t="shared" si="1"/>
        <v>0.94091999999999998</v>
      </c>
      <c r="L8" s="4">
        <f t="shared" si="1"/>
        <v>0.95336999999999994</v>
      </c>
      <c r="M8" s="4">
        <f t="shared" si="2"/>
        <v>0.94369999999999998</v>
      </c>
      <c r="N8" s="4">
        <f t="shared" si="2"/>
        <v>0.95646999999999993</v>
      </c>
      <c r="O8" s="4">
        <f t="shared" si="2"/>
        <v>0.94595999999999991</v>
      </c>
      <c r="P8" s="4">
        <f t="shared" si="2"/>
        <v>0.96346999999999994</v>
      </c>
      <c r="Q8" s="4">
        <f t="shared" si="2"/>
        <v>0.95344999999999991</v>
      </c>
      <c r="R8" s="4">
        <f t="shared" si="2"/>
        <v>0.96043000000000001</v>
      </c>
      <c r="S8" s="4">
        <f t="shared" si="2"/>
        <v>0.95746999999999993</v>
      </c>
      <c r="T8" s="4">
        <f t="shared" si="2"/>
        <v>0.94691999999999998</v>
      </c>
      <c r="U8" s="4">
        <f t="shared" si="2"/>
        <v>0.95846999999999993</v>
      </c>
      <c r="V8" s="4">
        <f t="shared" si="2"/>
        <v>0.96034999999999993</v>
      </c>
      <c r="W8" s="5"/>
      <c r="X8" s="48">
        <v>50</v>
      </c>
      <c r="Y8" s="33" t="s">
        <v>49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10" spans="2:36" x14ac:dyDescent="0.2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36" x14ac:dyDescent="0.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36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36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36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6" spans="2:36" x14ac:dyDescent="0.2">
      <c r="B16" s="8" t="str">
        <f>C30</f>
        <v>NG_Shock_West</v>
      </c>
      <c r="C16" s="9">
        <f>Forecasts!B9</f>
        <v>3.9441666666666664</v>
      </c>
      <c r="D16" s="9">
        <f>Forecasts!C9</f>
        <v>3.9841666666666669</v>
      </c>
      <c r="E16" s="9">
        <f>Forecasts!D9</f>
        <v>4.1591666666666667</v>
      </c>
      <c r="F16" s="9">
        <f>Forecasts!E9</f>
        <v>4.2791666666666668</v>
      </c>
      <c r="G16" s="9">
        <f>Forecasts!F9</f>
        <v>4.3766666666666678</v>
      </c>
      <c r="H16" s="9">
        <f>Forecasts!G9</f>
        <v>4.5641666666666669</v>
      </c>
      <c r="I16" s="9">
        <f>Forecasts!H9</f>
        <v>5.104166666666667</v>
      </c>
      <c r="J16" s="9">
        <f>Forecasts!I9</f>
        <v>5.5850000000000009</v>
      </c>
      <c r="K16" s="9">
        <f>Forecasts!J9</f>
        <v>5.7658333333333331</v>
      </c>
      <c r="L16" s="9">
        <f>Forecasts!K9</f>
        <v>5.9483333333333333</v>
      </c>
      <c r="M16" s="9">
        <f>Forecasts!L9</f>
        <v>6.080000000000001</v>
      </c>
      <c r="N16" s="9">
        <f>Forecasts!M9</f>
        <v>6.2716666666666656</v>
      </c>
      <c r="O16" s="9">
        <f>Forecasts!N9</f>
        <v>6.4991666666666665</v>
      </c>
      <c r="P16" s="9">
        <f>Forecasts!O9</f>
        <v>6.72</v>
      </c>
      <c r="Q16" s="9">
        <f>Forecasts!P9</f>
        <v>6.9866666666666672</v>
      </c>
      <c r="R16" s="9">
        <f>Forecasts!Q9</f>
        <v>7.253333333333333</v>
      </c>
      <c r="S16" s="9">
        <f>Forecasts!R9</f>
        <v>7.3908333333333331</v>
      </c>
      <c r="T16" s="9">
        <f>Forecasts!S9</f>
        <v>7.53</v>
      </c>
      <c r="U16" s="9">
        <f>Forecasts!T9</f>
        <v>7.6816666666666658</v>
      </c>
      <c r="V16" s="9">
        <f>Forecasts!U9</f>
        <v>7.8274999999999979</v>
      </c>
    </row>
    <row r="17" spans="2:23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3" x14ac:dyDescent="0.2">
      <c r="B18" s="61" t="s">
        <v>51</v>
      </c>
      <c r="C18" s="62">
        <f>MIN(C19:V19)</f>
        <v>0.27051219999999976</v>
      </c>
      <c r="D18" s="66" t="s">
        <v>52</v>
      </c>
      <c r="E18" s="62">
        <f>MAX(C19:V19)</f>
        <v>0.81075509999999973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3" x14ac:dyDescent="0.2">
      <c r="B19" s="65"/>
      <c r="C19" s="62">
        <f t="shared" ref="C19:V19" si="3">C22-C28</f>
        <v>0.35067585833333315</v>
      </c>
      <c r="D19" s="62">
        <f t="shared" si="3"/>
        <v>0.3588937333333333</v>
      </c>
      <c r="E19" s="62">
        <f t="shared" si="3"/>
        <v>0.27051219999999976</v>
      </c>
      <c r="F19" s="62">
        <f t="shared" si="3"/>
        <v>0.39175770833333345</v>
      </c>
      <c r="G19" s="62">
        <f t="shared" si="3"/>
        <v>0.47534976666666662</v>
      </c>
      <c r="H19" s="62">
        <f t="shared" si="3"/>
        <v>0.45609717500000002</v>
      </c>
      <c r="I19" s="62">
        <f t="shared" si="3"/>
        <v>0.64557500000000001</v>
      </c>
      <c r="J19" s="62">
        <f t="shared" si="3"/>
        <v>0.52175069999999923</v>
      </c>
      <c r="K19" s="62">
        <f t="shared" si="3"/>
        <v>0.69553247499999937</v>
      </c>
      <c r="L19" s="62">
        <f t="shared" si="3"/>
        <v>0.56057093333333352</v>
      </c>
      <c r="M19" s="62">
        <f t="shared" si="3"/>
        <v>0.71573760000000064</v>
      </c>
      <c r="N19" s="62">
        <f t="shared" si="3"/>
        <v>0.55855463333333333</v>
      </c>
      <c r="O19" s="62">
        <f t="shared" si="3"/>
        <v>0.72192743333333365</v>
      </c>
      <c r="P19" s="62">
        <f t="shared" si="3"/>
        <v>0.5252352000000009</v>
      </c>
      <c r="Q19" s="62">
        <f t="shared" si="3"/>
        <v>0.68567146666666723</v>
      </c>
      <c r="R19" s="62">
        <f t="shared" si="3"/>
        <v>0.57758293333333377</v>
      </c>
      <c r="S19" s="62">
        <f t="shared" si="3"/>
        <v>0.63952880833333392</v>
      </c>
      <c r="T19" s="62">
        <f t="shared" si="3"/>
        <v>0.81075509999999973</v>
      </c>
      <c r="U19" s="62">
        <f t="shared" si="3"/>
        <v>0.61906551666666765</v>
      </c>
      <c r="V19" s="62">
        <f t="shared" si="3"/>
        <v>0.63207062499999989</v>
      </c>
    </row>
    <row r="20" spans="2:23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3" x14ac:dyDescent="0.2">
      <c r="C21" s="35">
        <f>C33</f>
        <v>2015</v>
      </c>
      <c r="D21" s="35">
        <f t="shared" ref="D21:V21" si="4">D33</f>
        <v>2016</v>
      </c>
      <c r="E21" s="35">
        <f t="shared" si="4"/>
        <v>2017</v>
      </c>
      <c r="F21" s="35">
        <f t="shared" si="4"/>
        <v>2018</v>
      </c>
      <c r="G21" s="35">
        <f t="shared" si="4"/>
        <v>2019</v>
      </c>
      <c r="H21" s="35">
        <f t="shared" si="4"/>
        <v>2020</v>
      </c>
      <c r="I21" s="35">
        <f t="shared" si="4"/>
        <v>2021</v>
      </c>
      <c r="J21" s="35">
        <f t="shared" si="4"/>
        <v>2022</v>
      </c>
      <c r="K21" s="35">
        <f t="shared" si="4"/>
        <v>2023</v>
      </c>
      <c r="L21" s="35">
        <f t="shared" si="4"/>
        <v>2024</v>
      </c>
      <c r="M21" s="35">
        <f t="shared" si="4"/>
        <v>2025</v>
      </c>
      <c r="N21" s="35">
        <f t="shared" si="4"/>
        <v>2026</v>
      </c>
      <c r="O21" s="35">
        <f t="shared" si="4"/>
        <v>2027</v>
      </c>
      <c r="P21" s="35">
        <f t="shared" si="4"/>
        <v>2028</v>
      </c>
      <c r="Q21" s="35">
        <f t="shared" si="4"/>
        <v>2029</v>
      </c>
      <c r="R21" s="35">
        <f t="shared" si="4"/>
        <v>2030</v>
      </c>
      <c r="S21" s="35">
        <f t="shared" si="4"/>
        <v>2031</v>
      </c>
      <c r="T21" s="35">
        <f t="shared" si="4"/>
        <v>2032</v>
      </c>
      <c r="U21" s="35">
        <f t="shared" si="4"/>
        <v>2033</v>
      </c>
      <c r="V21" s="35">
        <f t="shared" si="4"/>
        <v>2034</v>
      </c>
    </row>
    <row r="22" spans="2:23" x14ac:dyDescent="0.2">
      <c r="B22" s="3" t="s">
        <v>49</v>
      </c>
      <c r="C22" s="11">
        <f>C2*C$16</f>
        <v>4.1224429999999996</v>
      </c>
      <c r="D22" s="11">
        <f t="shared" ref="D22:V23" si="5">D2*D$16</f>
        <v>4.1616612916666664</v>
      </c>
      <c r="E22" s="11">
        <f t="shared" si="5"/>
        <v>4.2943811749999998</v>
      </c>
      <c r="F22" s="11">
        <f t="shared" si="5"/>
        <v>4.4803730833333333</v>
      </c>
      <c r="G22" s="11">
        <f t="shared" si="5"/>
        <v>4.617558400000001</v>
      </c>
      <c r="H22" s="11">
        <f t="shared" si="5"/>
        <v>4.7979432833333338</v>
      </c>
      <c r="I22" s="11">
        <f t="shared" si="5"/>
        <v>5.4421645833333336</v>
      </c>
      <c r="J22" s="11">
        <f t="shared" si="5"/>
        <v>5.8488354000000005</v>
      </c>
      <c r="K22" s="11">
        <f t="shared" si="5"/>
        <v>6.1207203749999994</v>
      </c>
      <c r="L22" s="11">
        <f t="shared" si="5"/>
        <v>6.2315334833333331</v>
      </c>
      <c r="M22" s="11">
        <f t="shared" si="5"/>
        <v>6.4534336000000012</v>
      </c>
      <c r="N22" s="11">
        <f t="shared" si="5"/>
        <v>6.557215649999999</v>
      </c>
      <c r="O22" s="11">
        <f t="shared" si="5"/>
        <v>6.8698791333333329</v>
      </c>
      <c r="P22" s="11">
        <f t="shared" si="5"/>
        <v>6.9997536</v>
      </c>
      <c r="Q22" s="11">
        <f t="shared" si="5"/>
        <v>7.3471088000000009</v>
      </c>
      <c r="R22" s="11">
        <f t="shared" si="5"/>
        <v>7.5439018666666664</v>
      </c>
      <c r="S22" s="11">
        <f t="shared" si="5"/>
        <v>7.7160299999999999</v>
      </c>
      <c r="T22" s="11">
        <f t="shared" si="5"/>
        <v>7.9410626999999998</v>
      </c>
      <c r="U22" s="11">
        <f t="shared" si="5"/>
        <v>7.9817125666666664</v>
      </c>
      <c r="V22" s="11">
        <f t="shared" si="5"/>
        <v>8.1492102499999977</v>
      </c>
    </row>
    <row r="23" spans="2:23" x14ac:dyDescent="0.2">
      <c r="B23" s="3" t="s">
        <v>11</v>
      </c>
      <c r="C23" s="11">
        <f>C3*C$16</f>
        <v>4.058941916666666</v>
      </c>
      <c r="D23" s="11">
        <f t="shared" si="5"/>
        <v>4.1080742499999996</v>
      </c>
      <c r="E23" s="11">
        <f t="shared" si="5"/>
        <v>4.234447583333333</v>
      </c>
      <c r="F23" s="11">
        <f t="shared" si="5"/>
        <v>4.3878575</v>
      </c>
      <c r="G23" s="11">
        <f t="shared" si="5"/>
        <v>4.5561100000000012</v>
      </c>
      <c r="H23" s="11">
        <f t="shared" si="5"/>
        <v>4.7015480833333338</v>
      </c>
      <c r="I23" s="11">
        <f t="shared" si="5"/>
        <v>5.3185416666666674</v>
      </c>
      <c r="J23" s="11">
        <f t="shared" si="5"/>
        <v>5.7195985000000009</v>
      </c>
      <c r="K23" s="11">
        <f t="shared" si="5"/>
        <v>6.0437465000000001</v>
      </c>
      <c r="L23" s="11">
        <f t="shared" si="5"/>
        <v>6.1458179999999993</v>
      </c>
      <c r="M23" s="11">
        <f t="shared" si="5"/>
        <v>6.2696960000000006</v>
      </c>
      <c r="N23" s="11">
        <f t="shared" si="5"/>
        <v>6.4685969999999982</v>
      </c>
      <c r="O23" s="11">
        <f t="shared" si="5"/>
        <v>6.7922790833333329</v>
      </c>
      <c r="P23" s="11">
        <f t="shared" si="5"/>
        <v>6.9081599999999996</v>
      </c>
      <c r="Q23" s="11">
        <f t="shared" si="5"/>
        <v>7.206048</v>
      </c>
      <c r="R23" s="11">
        <f t="shared" si="5"/>
        <v>7.4361173333333319</v>
      </c>
      <c r="S23" s="11">
        <f t="shared" si="5"/>
        <v>7.6103410833333323</v>
      </c>
      <c r="T23" s="11">
        <f t="shared" si="5"/>
        <v>7.8176460000000008</v>
      </c>
      <c r="U23" s="11">
        <f t="shared" si="5"/>
        <v>7.8936806666666648</v>
      </c>
      <c r="V23" s="11">
        <f t="shared" si="5"/>
        <v>7.9926602499999975</v>
      </c>
    </row>
    <row r="24" spans="2:23" x14ac:dyDescent="0.2">
      <c r="B24" s="3" t="s">
        <v>12</v>
      </c>
      <c r="C24" s="11">
        <f>C4*C$16</f>
        <v>4.0023431249999986</v>
      </c>
      <c r="D24" s="11">
        <f t="shared" ref="D24:V24" si="6">D4*D$16</f>
        <v>4.0389489583333331</v>
      </c>
      <c r="E24" s="11">
        <f t="shared" si="6"/>
        <v>4.2121960416666671</v>
      </c>
      <c r="F24" s="11">
        <f t="shared" si="6"/>
        <v>4.3251677083333329</v>
      </c>
      <c r="G24" s="11">
        <f t="shared" si="6"/>
        <v>4.4904600000000006</v>
      </c>
      <c r="H24" s="11">
        <f t="shared" si="6"/>
        <v>4.6406164583333336</v>
      </c>
      <c r="I24" s="11">
        <f t="shared" si="6"/>
        <v>5.1641406249999999</v>
      </c>
      <c r="J24" s="11">
        <f t="shared" si="6"/>
        <v>5.6534162500000003</v>
      </c>
      <c r="K24" s="11">
        <f t="shared" si="6"/>
        <v>5.8897987500000006</v>
      </c>
      <c r="L24" s="11">
        <f t="shared" si="6"/>
        <v>6.0747354166666669</v>
      </c>
      <c r="M24" s="11">
        <f t="shared" si="6"/>
        <v>6.1787999999999998</v>
      </c>
      <c r="N24" s="11">
        <f t="shared" si="6"/>
        <v>6.3845566666666658</v>
      </c>
      <c r="O24" s="11">
        <f t="shared" si="6"/>
        <v>6.6860177083333339</v>
      </c>
      <c r="P24" s="11">
        <f t="shared" si="6"/>
        <v>6.8073599999999992</v>
      </c>
      <c r="Q24" s="11">
        <f t="shared" si="6"/>
        <v>7.1229066666666663</v>
      </c>
      <c r="R24" s="11">
        <f t="shared" si="6"/>
        <v>7.3748266666666664</v>
      </c>
      <c r="S24" s="11">
        <f t="shared" si="6"/>
        <v>7.5349545833333336</v>
      </c>
      <c r="T24" s="11">
        <f t="shared" si="6"/>
        <v>7.6410674999999992</v>
      </c>
      <c r="U24" s="11">
        <f t="shared" si="6"/>
        <v>7.8122549999999986</v>
      </c>
      <c r="V24" s="11">
        <f t="shared" si="6"/>
        <v>7.9429556249999962</v>
      </c>
    </row>
    <row r="25" spans="2:23" x14ac:dyDescent="0.2">
      <c r="B25" s="3" t="s">
        <v>5</v>
      </c>
      <c r="C25" s="11">
        <f t="shared" ref="C25:V25" si="7">AVERAGE(C$34:C$133)*C$16</f>
        <v>3.944324433333334</v>
      </c>
      <c r="D25" s="11">
        <f t="shared" si="7"/>
        <v>3.9844057166666675</v>
      </c>
      <c r="E25" s="11">
        <f t="shared" si="7"/>
        <v>4.1591666666666649</v>
      </c>
      <c r="F25" s="11">
        <f t="shared" si="7"/>
        <v>4.2794234166666669</v>
      </c>
      <c r="G25" s="11">
        <f t="shared" si="7"/>
        <v>4.376579133333335</v>
      </c>
      <c r="H25" s="11">
        <f t="shared" si="7"/>
        <v>4.56425795</v>
      </c>
      <c r="I25" s="11">
        <f t="shared" si="7"/>
        <v>5.1041666666666661</v>
      </c>
      <c r="J25" s="11">
        <f t="shared" si="7"/>
        <v>5.5846649000000017</v>
      </c>
      <c r="K25" s="11">
        <f t="shared" si="7"/>
        <v>5.7659486499999995</v>
      </c>
      <c r="L25" s="11">
        <f t="shared" si="7"/>
        <v>5.9482143666666669</v>
      </c>
      <c r="M25" s="11">
        <f t="shared" si="7"/>
        <v>6.0796352000000002</v>
      </c>
      <c r="N25" s="11">
        <f t="shared" si="7"/>
        <v>6.2717920999999972</v>
      </c>
      <c r="O25" s="11">
        <f t="shared" si="7"/>
        <v>6.499426633333333</v>
      </c>
      <c r="P25" s="11">
        <f t="shared" si="7"/>
        <v>6.7205375999999992</v>
      </c>
      <c r="Q25" s="11">
        <f t="shared" si="7"/>
        <v>6.9866666666666672</v>
      </c>
      <c r="R25" s="11">
        <f t="shared" si="7"/>
        <v>7.2530431999999969</v>
      </c>
      <c r="S25" s="11">
        <f t="shared" si="7"/>
        <v>7.3903898833333352</v>
      </c>
      <c r="T25" s="11">
        <f t="shared" si="7"/>
        <v>7.5298494000000016</v>
      </c>
      <c r="U25" s="11">
        <f t="shared" si="7"/>
        <v>7.6812057666666664</v>
      </c>
      <c r="V25" s="11">
        <f t="shared" si="7"/>
        <v>7.8271868999999992</v>
      </c>
    </row>
    <row r="26" spans="2:23" x14ac:dyDescent="0.2">
      <c r="B26" s="3" t="s">
        <v>13</v>
      </c>
      <c r="C26" s="11">
        <f t="shared" ref="C26:V26" si="8">C6*C$16</f>
        <v>3.882046041666666</v>
      </c>
      <c r="D26" s="11">
        <f t="shared" si="8"/>
        <v>3.9403408333333334</v>
      </c>
      <c r="E26" s="11">
        <f t="shared" si="8"/>
        <v>4.1154954166666666</v>
      </c>
      <c r="F26" s="11">
        <f t="shared" si="8"/>
        <v>4.2267468749999999</v>
      </c>
      <c r="G26" s="11">
        <f t="shared" si="8"/>
        <v>4.2694383333333343</v>
      </c>
      <c r="H26" s="11">
        <f t="shared" si="8"/>
        <v>4.4808706250000006</v>
      </c>
      <c r="I26" s="11">
        <f t="shared" si="8"/>
        <v>5.0339843750000002</v>
      </c>
      <c r="J26" s="11">
        <f t="shared" si="8"/>
        <v>5.5179800000000006</v>
      </c>
      <c r="K26" s="11">
        <f t="shared" si="8"/>
        <v>5.6332191666666667</v>
      </c>
      <c r="L26" s="11">
        <f t="shared" si="8"/>
        <v>5.8293666666666661</v>
      </c>
      <c r="M26" s="11">
        <f t="shared" si="8"/>
        <v>5.9675200000000013</v>
      </c>
      <c r="N26" s="11">
        <f t="shared" si="8"/>
        <v>6.1556408333333321</v>
      </c>
      <c r="O26" s="11">
        <f t="shared" si="8"/>
        <v>6.3204395833333331</v>
      </c>
      <c r="P26" s="11">
        <f t="shared" si="8"/>
        <v>6.6427199999999997</v>
      </c>
      <c r="Q26" s="11">
        <f t="shared" si="8"/>
        <v>6.836453333333333</v>
      </c>
      <c r="R26" s="11">
        <f t="shared" si="8"/>
        <v>7.1245866666666657</v>
      </c>
      <c r="S26" s="11">
        <f t="shared" si="8"/>
        <v>7.2448643749999997</v>
      </c>
      <c r="T26" s="11">
        <f t="shared" si="8"/>
        <v>7.4114025000000003</v>
      </c>
      <c r="U26" s="11">
        <f t="shared" si="8"/>
        <v>7.5529987499999987</v>
      </c>
      <c r="V26" s="11">
        <f t="shared" si="8"/>
        <v>7.7100874999999975</v>
      </c>
    </row>
    <row r="27" spans="2:23" x14ac:dyDescent="0.2">
      <c r="B27" s="3" t="s">
        <v>14</v>
      </c>
      <c r="C27" s="11">
        <f t="shared" ref="C27:V28" si="9">C7*C$16</f>
        <v>3.8451680833333328</v>
      </c>
      <c r="D27" s="11">
        <f t="shared" si="9"/>
        <v>3.8746020833333334</v>
      </c>
      <c r="E27" s="11">
        <f t="shared" si="9"/>
        <v>4.0822220833333338</v>
      </c>
      <c r="F27" s="11">
        <f t="shared" si="9"/>
        <v>4.1679083333333331</v>
      </c>
      <c r="G27" s="11">
        <f t="shared" si="9"/>
        <v>4.2002870000000012</v>
      </c>
      <c r="H27" s="11">
        <f t="shared" si="9"/>
        <v>4.4423034166666664</v>
      </c>
      <c r="I27" s="11">
        <f t="shared" si="9"/>
        <v>4.894895833333333</v>
      </c>
      <c r="J27" s="11">
        <f t="shared" si="9"/>
        <v>5.4504015000000008</v>
      </c>
      <c r="K27" s="11">
        <f t="shared" si="9"/>
        <v>5.500028416666666</v>
      </c>
      <c r="L27" s="11">
        <f t="shared" si="9"/>
        <v>5.7437106666666669</v>
      </c>
      <c r="M27" s="11">
        <f t="shared" si="9"/>
        <v>5.8854400000000009</v>
      </c>
      <c r="N27" s="11">
        <f t="shared" si="9"/>
        <v>6.0640744999999985</v>
      </c>
      <c r="O27" s="11">
        <f t="shared" si="9"/>
        <v>6.2242519166666668</v>
      </c>
      <c r="P27" s="11">
        <f t="shared" si="9"/>
        <v>6.5446079999999993</v>
      </c>
      <c r="Q27" s="11">
        <f t="shared" si="9"/>
        <v>6.7749706666666674</v>
      </c>
      <c r="R27" s="11">
        <f t="shared" si="9"/>
        <v>7.0632959999999994</v>
      </c>
      <c r="S27" s="11">
        <f t="shared" si="9"/>
        <v>7.1735428333333333</v>
      </c>
      <c r="T27" s="11">
        <f t="shared" si="9"/>
        <v>7.3063589999999996</v>
      </c>
      <c r="U27" s="11">
        <f t="shared" si="9"/>
        <v>7.4658118333333325</v>
      </c>
      <c r="V27" s="11">
        <f t="shared" si="9"/>
        <v>7.6779947499999981</v>
      </c>
    </row>
    <row r="28" spans="2:23" x14ac:dyDescent="0.2">
      <c r="B28" s="3" t="s">
        <v>50</v>
      </c>
      <c r="C28" s="11">
        <f t="shared" si="9"/>
        <v>3.7717671416666665</v>
      </c>
      <c r="D28" s="11">
        <f t="shared" si="9"/>
        <v>3.8027675583333331</v>
      </c>
      <c r="E28" s="11">
        <f t="shared" si="9"/>
        <v>4.0238689750000001</v>
      </c>
      <c r="F28" s="11">
        <f t="shared" si="9"/>
        <v>4.0886153749999998</v>
      </c>
      <c r="G28" s="11">
        <f t="shared" si="9"/>
        <v>4.1422086333333343</v>
      </c>
      <c r="H28" s="11">
        <f t="shared" si="9"/>
        <v>4.3418461083333337</v>
      </c>
      <c r="I28" s="11">
        <f t="shared" si="9"/>
        <v>4.7965895833333336</v>
      </c>
      <c r="J28" s="11">
        <f t="shared" si="9"/>
        <v>5.3270847000000012</v>
      </c>
      <c r="K28" s="11">
        <f t="shared" si="9"/>
        <v>5.4251879000000001</v>
      </c>
      <c r="L28" s="11">
        <f t="shared" si="9"/>
        <v>5.6709625499999996</v>
      </c>
      <c r="M28" s="11">
        <f t="shared" si="9"/>
        <v>5.7376960000000006</v>
      </c>
      <c r="N28" s="11">
        <f t="shared" si="9"/>
        <v>5.9986610166666656</v>
      </c>
      <c r="O28" s="11">
        <f t="shared" si="9"/>
        <v>6.1479516999999992</v>
      </c>
      <c r="P28" s="11">
        <f t="shared" si="9"/>
        <v>6.4745183999999991</v>
      </c>
      <c r="Q28" s="11">
        <f t="shared" si="9"/>
        <v>6.6614373333333337</v>
      </c>
      <c r="R28" s="11">
        <f t="shared" si="9"/>
        <v>6.9663189333333326</v>
      </c>
      <c r="S28" s="11">
        <f t="shared" si="9"/>
        <v>7.076501191666666</v>
      </c>
      <c r="T28" s="11">
        <f t="shared" si="9"/>
        <v>7.1303076000000001</v>
      </c>
      <c r="U28" s="11">
        <f t="shared" si="9"/>
        <v>7.3626470499999987</v>
      </c>
      <c r="V28" s="11">
        <f t="shared" si="9"/>
        <v>7.5171396249999978</v>
      </c>
    </row>
    <row r="30" spans="2:23" x14ac:dyDescent="0.2">
      <c r="B30" s="3" t="s">
        <v>3</v>
      </c>
      <c r="C30" s="3" t="s">
        <v>9</v>
      </c>
      <c r="F30" s="12"/>
    </row>
    <row r="31" spans="2:23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</row>
    <row r="32" spans="2:23" x14ac:dyDescent="0.2">
      <c r="B32" s="3" t="s">
        <v>4</v>
      </c>
      <c r="C32" s="3" t="s">
        <v>0</v>
      </c>
    </row>
    <row r="33" spans="2:36" ht="51" x14ac:dyDescent="0.2">
      <c r="B33" s="3" t="s">
        <v>46</v>
      </c>
      <c r="C33" s="3">
        <f>'Fig 7.13 - P - Mid C'!C33</f>
        <v>2015</v>
      </c>
      <c r="D33" s="3">
        <f>'Fig 7.13 - P - Mid C'!D33</f>
        <v>2016</v>
      </c>
      <c r="E33" s="3">
        <f>'Fig 7.13 - P - Mid C'!E33</f>
        <v>2017</v>
      </c>
      <c r="F33" s="3">
        <f>'Fig 7.13 - P - Mid C'!F33</f>
        <v>2018</v>
      </c>
      <c r="G33" s="3">
        <f>'Fig 7.13 - P - Mid C'!G33</f>
        <v>2019</v>
      </c>
      <c r="H33" s="3">
        <f>'Fig 7.13 - P - Mid C'!H33</f>
        <v>2020</v>
      </c>
      <c r="I33" s="3">
        <f>'Fig 7.13 - P - Mid C'!I33</f>
        <v>2021</v>
      </c>
      <c r="J33" s="3">
        <f>'Fig 7.13 - P - Mid C'!J33</f>
        <v>2022</v>
      </c>
      <c r="K33" s="3">
        <f>'Fig 7.13 - P - Mid C'!K33</f>
        <v>2023</v>
      </c>
      <c r="L33" s="3">
        <f>'Fig 7.13 - P - Mid C'!L33</f>
        <v>2024</v>
      </c>
      <c r="M33" s="3">
        <f>'Fig 7.13 - P - Mid C'!M33</f>
        <v>2025</v>
      </c>
      <c r="N33" s="3">
        <f>'Fig 7.13 - P - Mid C'!N33</f>
        <v>2026</v>
      </c>
      <c r="O33" s="3">
        <f>'Fig 7.13 - P - Mid C'!O33</f>
        <v>2027</v>
      </c>
      <c r="P33" s="3">
        <f>'Fig 7.13 - P - Mid C'!P33</f>
        <v>2028</v>
      </c>
      <c r="Q33" s="3">
        <f>'Fig 7.13 - P - Mid C'!Q33</f>
        <v>2029</v>
      </c>
      <c r="R33" s="3">
        <f>'Fig 7.13 - P - Mid C'!R33</f>
        <v>2030</v>
      </c>
      <c r="S33" s="3">
        <f>'Fig 7.13 - P - Mid C'!S33</f>
        <v>2031</v>
      </c>
      <c r="T33" s="3">
        <f>'Fig 7.13 - P - Mid C'!T33</f>
        <v>2032</v>
      </c>
      <c r="U33" s="3">
        <f>'Fig 7.13 - P - Mid C'!U33</f>
        <v>2033</v>
      </c>
      <c r="V33" s="3">
        <f>'Fig 7.13 - P - Mid C'!V33</f>
        <v>2034</v>
      </c>
      <c r="W33" s="52" t="s">
        <v>48</v>
      </c>
      <c r="X33" s="51" t="s">
        <v>5</v>
      </c>
      <c r="Y33" s="52" t="s">
        <v>47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2:36" x14ac:dyDescent="0.2">
      <c r="B34" s="3">
        <f>'NG West Shocks'!AH5</f>
        <v>14</v>
      </c>
      <c r="C34" s="7">
        <f>'NG West Shocks'!AI5</f>
        <v>0.99399999999999999</v>
      </c>
      <c r="D34" s="7">
        <f>'NG West Shocks'!AJ5</f>
        <v>1.0149999999999999</v>
      </c>
      <c r="E34" s="7">
        <f>'NG West Shocks'!AK5</f>
        <v>1.032</v>
      </c>
      <c r="F34" s="7">
        <f>'NG West Shocks'!AL5</f>
        <v>0.996</v>
      </c>
      <c r="G34" s="7">
        <f>'NG West Shocks'!AM5</f>
        <v>1.04</v>
      </c>
      <c r="H34" s="7">
        <f>'NG West Shocks'!AN5</f>
        <v>0.99299999999999999</v>
      </c>
      <c r="I34" s="7">
        <f>'NG West Shocks'!AO5</f>
        <v>1.0449999999999999</v>
      </c>
      <c r="J34" s="7">
        <f>'NG West Shocks'!AP5</f>
        <v>1.0349999999999999</v>
      </c>
      <c r="K34" s="7">
        <f>'NG West Shocks'!AQ5</f>
        <v>1.014</v>
      </c>
      <c r="L34" s="7">
        <f>'NG West Shocks'!AR5</f>
        <v>1.01</v>
      </c>
      <c r="M34" s="7">
        <f>'NG West Shocks'!AS5</f>
        <v>0.96199999999999997</v>
      </c>
      <c r="N34" s="7">
        <f>'NG West Shocks'!AT5</f>
        <v>1.0289999999999999</v>
      </c>
      <c r="O34" s="7">
        <f>'NG West Shocks'!AU5</f>
        <v>1.0589999999999999</v>
      </c>
      <c r="P34" s="7">
        <f>'NG West Shocks'!AV5</f>
        <v>1.0149999999999999</v>
      </c>
      <c r="Q34" s="7">
        <f>'NG West Shocks'!AW5</f>
        <v>0.97199999999999998</v>
      </c>
      <c r="R34" s="7">
        <f>'NG West Shocks'!AX5</f>
        <v>0.99099999999999999</v>
      </c>
      <c r="S34" s="7">
        <f>'NG West Shocks'!AY5</f>
        <v>1.004</v>
      </c>
      <c r="T34" s="7">
        <f>'NG West Shocks'!AZ5</f>
        <v>1.002</v>
      </c>
      <c r="U34" s="7">
        <f>'NG West Shocks'!BA5</f>
        <v>1.026</v>
      </c>
      <c r="V34" s="7">
        <f>'NG West Shocks'!BB5</f>
        <v>1.006</v>
      </c>
      <c r="W34" s="3">
        <f>'NG West Shocks'!BC5</f>
        <v>19</v>
      </c>
      <c r="X34" s="3">
        <f>'NG West Shocks'!BD5</f>
        <v>1.012</v>
      </c>
      <c r="Y34" s="7">
        <f>'NG West Shocks'!BE5</f>
        <v>1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2:36" x14ac:dyDescent="0.2">
      <c r="B35" s="3">
        <f>'NG West Shocks'!AH6</f>
        <v>30</v>
      </c>
      <c r="C35" s="7">
        <f>'NG West Shocks'!AI6</f>
        <v>1.006</v>
      </c>
      <c r="D35" s="7">
        <f>'NG West Shocks'!AJ6</f>
        <v>1.0149999999999999</v>
      </c>
      <c r="E35" s="7">
        <f>'NG West Shocks'!AK6</f>
        <v>0.99199999999999999</v>
      </c>
      <c r="F35" s="7">
        <f>'NG West Shocks'!AL6</f>
        <v>1.0029999999999999</v>
      </c>
      <c r="G35" s="7">
        <f>'NG West Shocks'!AM6</f>
        <v>1.0409999999999999</v>
      </c>
      <c r="H35" s="7">
        <f>'NG West Shocks'!AN6</f>
        <v>1.0109999999999999</v>
      </c>
      <c r="I35" s="7">
        <f>'NG West Shocks'!AO6</f>
        <v>1.014</v>
      </c>
      <c r="J35" s="7">
        <f>'NG West Shocks'!AP6</f>
        <v>0.98499999999999999</v>
      </c>
      <c r="K35" s="7">
        <f>'NG West Shocks'!AQ6</f>
        <v>1.038</v>
      </c>
      <c r="L35" s="7">
        <f>'NG West Shocks'!AR6</f>
        <v>0.99199999999999999</v>
      </c>
      <c r="M35" s="7">
        <f>'NG West Shocks'!AS6</f>
        <v>0.995</v>
      </c>
      <c r="N35" s="7">
        <f>'NG West Shocks'!AT6</f>
        <v>1.04</v>
      </c>
      <c r="O35" s="7">
        <f>'NG West Shocks'!AU6</f>
        <v>0.999</v>
      </c>
      <c r="P35" s="7">
        <f>'NG West Shocks'!AV6</f>
        <v>1.004</v>
      </c>
      <c r="Q35" s="7">
        <f>'NG West Shocks'!AW6</f>
        <v>0.97699999999999998</v>
      </c>
      <c r="R35" s="7">
        <f>'NG West Shocks'!AX6</f>
        <v>1.0429999999999999</v>
      </c>
      <c r="S35" s="7">
        <f>'NG West Shocks'!AY6</f>
        <v>1.0289999999999999</v>
      </c>
      <c r="T35" s="7">
        <f>'NG West Shocks'!AZ6</f>
        <v>1.0109999999999999</v>
      </c>
      <c r="U35" s="7">
        <f>'NG West Shocks'!BA6</f>
        <v>1.036</v>
      </c>
      <c r="V35" s="7">
        <f>'NG West Shocks'!BB6</f>
        <v>1</v>
      </c>
      <c r="W35" s="3">
        <f>'NG West Shocks'!BC6</f>
        <v>26</v>
      </c>
      <c r="X35" s="3">
        <f>'NG West Shocks'!BD6</f>
        <v>1.0115500000000002</v>
      </c>
      <c r="Y35" s="7">
        <f>'NG West Shocks'!BE6</f>
        <v>2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2:36" x14ac:dyDescent="0.2">
      <c r="B36" s="3">
        <f>'NG West Shocks'!AH7</f>
        <v>39</v>
      </c>
      <c r="C36" s="7">
        <f>'NG West Shocks'!AI7</f>
        <v>1.024</v>
      </c>
      <c r="D36" s="7">
        <f>'NG West Shocks'!AJ7</f>
        <v>1.0469999999999999</v>
      </c>
      <c r="E36" s="7">
        <f>'NG West Shocks'!AK7</f>
        <v>1.0329999999999999</v>
      </c>
      <c r="F36" s="7">
        <f>'NG West Shocks'!AL7</f>
        <v>1.032</v>
      </c>
      <c r="G36" s="7">
        <f>'NG West Shocks'!AM7</f>
        <v>1.0209999999999999</v>
      </c>
      <c r="H36" s="7">
        <f>'NG West Shocks'!AN7</f>
        <v>1.038</v>
      </c>
      <c r="I36" s="7">
        <f>'NG West Shocks'!AO7</f>
        <v>0.97</v>
      </c>
      <c r="J36" s="7">
        <f>'NG West Shocks'!AP7</f>
        <v>1.002</v>
      </c>
      <c r="K36" s="7">
        <f>'NG West Shocks'!AQ7</f>
        <v>1.0249999999999999</v>
      </c>
      <c r="L36" s="7">
        <f>'NG West Shocks'!AR7</f>
        <v>0.97599999999999998</v>
      </c>
      <c r="M36" s="7">
        <f>'NG West Shocks'!AS7</f>
        <v>1.0089999999999999</v>
      </c>
      <c r="N36" s="7">
        <f>'NG West Shocks'!AT7</f>
        <v>1.02</v>
      </c>
      <c r="O36" s="7">
        <f>'NG West Shocks'!AU7</f>
        <v>0.95299999999999996</v>
      </c>
      <c r="P36" s="7">
        <f>'NG West Shocks'!AV7</f>
        <v>0.996</v>
      </c>
      <c r="Q36" s="7">
        <f>'NG West Shocks'!AW7</f>
        <v>0.97499999999999998</v>
      </c>
      <c r="R36" s="7">
        <f>'NG West Shocks'!AX7</f>
        <v>0.98199999999999998</v>
      </c>
      <c r="S36" s="7">
        <f>'NG West Shocks'!AY7</f>
        <v>1.0069999999999999</v>
      </c>
      <c r="T36" s="7">
        <f>'NG West Shocks'!AZ7</f>
        <v>1.04</v>
      </c>
      <c r="U36" s="7">
        <f>'NG West Shocks'!BA7</f>
        <v>1.01</v>
      </c>
      <c r="V36" s="7">
        <f>'NG West Shocks'!BB7</f>
        <v>1.0209999999999999</v>
      </c>
      <c r="W36" s="3">
        <f>'NG West Shocks'!BC7</f>
        <v>6</v>
      </c>
      <c r="X36" s="3">
        <f>'NG West Shocks'!BD7</f>
        <v>1.00905</v>
      </c>
      <c r="Y36" s="7">
        <f>'NG West Shocks'!BE7</f>
        <v>3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2:36" x14ac:dyDescent="0.2">
      <c r="B37" s="3">
        <f>'NG West Shocks'!AH8</f>
        <v>25</v>
      </c>
      <c r="C37" s="7">
        <f>'NG West Shocks'!AI8</f>
        <v>1.014</v>
      </c>
      <c r="D37" s="7">
        <f>'NG West Shocks'!AJ8</f>
        <v>0.99299999999999999</v>
      </c>
      <c r="E37" s="7">
        <f>'NG West Shocks'!AK8</f>
        <v>0.98599999999999999</v>
      </c>
      <c r="F37" s="7">
        <f>'NG West Shocks'!AL8</f>
        <v>1.008</v>
      </c>
      <c r="G37" s="7">
        <f>'NG West Shocks'!AM8</f>
        <v>1.0109999999999999</v>
      </c>
      <c r="H37" s="7">
        <f>'NG West Shocks'!AN8</f>
        <v>0.97499999999999998</v>
      </c>
      <c r="I37" s="7">
        <f>'NG West Shocks'!AO8</f>
        <v>0.999</v>
      </c>
      <c r="J37" s="7">
        <f>'NG West Shocks'!AP8</f>
        <v>0.98799999999999999</v>
      </c>
      <c r="K37" s="7">
        <f>'NG West Shocks'!AQ8</f>
        <v>1.0029999999999999</v>
      </c>
      <c r="L37" s="7">
        <f>'NG West Shocks'!AR8</f>
        <v>0.96099999999999997</v>
      </c>
      <c r="M37" s="7">
        <f>'NG West Shocks'!AS8</f>
        <v>1.0820000000000001</v>
      </c>
      <c r="N37" s="7">
        <f>'NG West Shocks'!AT8</f>
        <v>1.016</v>
      </c>
      <c r="O37" s="7">
        <f>'NG West Shocks'!AU8</f>
        <v>1.0129999999999999</v>
      </c>
      <c r="P37" s="7">
        <f>'NG West Shocks'!AV8</f>
        <v>1.048</v>
      </c>
      <c r="Q37" s="7">
        <f>'NG West Shocks'!AW8</f>
        <v>1.0029999999999999</v>
      </c>
      <c r="R37" s="7">
        <f>'NG West Shocks'!AX8</f>
        <v>0.98299999999999998</v>
      </c>
      <c r="S37" s="7">
        <f>'NG West Shocks'!AY8</f>
        <v>1.014</v>
      </c>
      <c r="T37" s="7">
        <f>'NG West Shocks'!AZ8</f>
        <v>1.0449999999999999</v>
      </c>
      <c r="U37" s="7">
        <f>'NG West Shocks'!BA8</f>
        <v>1.042</v>
      </c>
      <c r="V37" s="7">
        <f>'NG West Shocks'!BB8</f>
        <v>0.995</v>
      </c>
      <c r="W37" s="3">
        <f>'NG West Shocks'!BC8</f>
        <v>30</v>
      </c>
      <c r="X37" s="3">
        <f>'NG West Shocks'!BD8</f>
        <v>1.0089500000000002</v>
      </c>
      <c r="Y37" s="7">
        <f>'NG West Shocks'!BE8</f>
        <v>4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2:36" x14ac:dyDescent="0.2">
      <c r="B38" s="3">
        <f>'NG West Shocks'!AH9</f>
        <v>24</v>
      </c>
      <c r="C38" s="7">
        <f>'NG West Shocks'!AI9</f>
        <v>0.97599999999999998</v>
      </c>
      <c r="D38" s="7">
        <f>'NG West Shocks'!AJ9</f>
        <v>1.042</v>
      </c>
      <c r="E38" s="7">
        <f>'NG West Shocks'!AK9</f>
        <v>1.014</v>
      </c>
      <c r="F38" s="7">
        <f>'NG West Shocks'!AL9</f>
        <v>1.0289999999999999</v>
      </c>
      <c r="G38" s="7">
        <f>'NG West Shocks'!AM9</f>
        <v>0.99399999999999999</v>
      </c>
      <c r="H38" s="7">
        <f>'NG West Shocks'!AN9</f>
        <v>1.02</v>
      </c>
      <c r="I38" s="7">
        <f>'NG West Shocks'!AO9</f>
        <v>1.042</v>
      </c>
      <c r="J38" s="7">
        <f>'NG West Shocks'!AP9</f>
        <v>0.97499999999999998</v>
      </c>
      <c r="K38" s="7">
        <f>'NG West Shocks'!AQ9</f>
        <v>1.0189999999999999</v>
      </c>
      <c r="L38" s="7">
        <f>'NG West Shocks'!AR9</f>
        <v>1.0289999999999999</v>
      </c>
      <c r="M38" s="7">
        <f>'NG West Shocks'!AS9</f>
        <v>1.0169999999999999</v>
      </c>
      <c r="N38" s="7">
        <f>'NG West Shocks'!AT9</f>
        <v>0.99199999999999999</v>
      </c>
      <c r="O38" s="7">
        <f>'NG West Shocks'!AU9</f>
        <v>1.028</v>
      </c>
      <c r="P38" s="7">
        <f>'NG West Shocks'!AV9</f>
        <v>0.998</v>
      </c>
      <c r="Q38" s="7">
        <f>'NG West Shocks'!AW9</f>
        <v>1.0069999999999999</v>
      </c>
      <c r="R38" s="7">
        <f>'NG West Shocks'!AX9</f>
        <v>0.97399999999999998</v>
      </c>
      <c r="S38" s="7">
        <f>'NG West Shocks'!AY9</f>
        <v>1.026</v>
      </c>
      <c r="T38" s="7">
        <f>'NG West Shocks'!AZ9</f>
        <v>0.98699999999999999</v>
      </c>
      <c r="U38" s="7">
        <f>'NG West Shocks'!BA9</f>
        <v>1.018</v>
      </c>
      <c r="V38" s="7">
        <f>'NG West Shocks'!BB9</f>
        <v>0.98099999999999998</v>
      </c>
      <c r="W38" s="3">
        <f>'NG West Shocks'!BC9</f>
        <v>42</v>
      </c>
      <c r="X38" s="3">
        <f>'NG West Shocks'!BD9</f>
        <v>1.0083999999999997</v>
      </c>
      <c r="Y38" s="7">
        <f>'NG West Shocks'!BE9</f>
        <v>5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2:36" x14ac:dyDescent="0.2">
      <c r="B39" s="3">
        <f>'NG West Shocks'!AH10</f>
        <v>43</v>
      </c>
      <c r="C39" s="7">
        <f>'NG West Shocks'!AI10</f>
        <v>0.98799999999999999</v>
      </c>
      <c r="D39" s="7">
        <f>'NG West Shocks'!AJ10</f>
        <v>0.95599999999999996</v>
      </c>
      <c r="E39" s="7">
        <f>'NG West Shocks'!AK10</f>
        <v>0.995</v>
      </c>
      <c r="F39" s="7">
        <f>'NG West Shocks'!AL10</f>
        <v>1.004</v>
      </c>
      <c r="G39" s="7">
        <f>'NG West Shocks'!AM10</f>
        <v>1</v>
      </c>
      <c r="H39" s="7">
        <f>'NG West Shocks'!AN10</f>
        <v>1.016</v>
      </c>
      <c r="I39" s="7">
        <f>'NG West Shocks'!AO10</f>
        <v>1.042</v>
      </c>
      <c r="J39" s="7">
        <f>'NG West Shocks'!AP10</f>
        <v>1.0049999999999999</v>
      </c>
      <c r="K39" s="7">
        <f>'NG West Shocks'!AQ10</f>
        <v>1.014</v>
      </c>
      <c r="L39" s="7">
        <f>'NG West Shocks'!AR10</f>
        <v>1.042</v>
      </c>
      <c r="M39" s="7">
        <f>'NG West Shocks'!AS10</f>
        <v>1.018</v>
      </c>
      <c r="N39" s="7">
        <f>'NG West Shocks'!AT10</f>
        <v>1</v>
      </c>
      <c r="O39" s="7">
        <f>'NG West Shocks'!AU10</f>
        <v>1.0169999999999999</v>
      </c>
      <c r="P39" s="7">
        <f>'NG West Shocks'!AV10</f>
        <v>1.0289999999999999</v>
      </c>
      <c r="Q39" s="7">
        <f>'NG West Shocks'!AW10</f>
        <v>0.96499999999999997</v>
      </c>
      <c r="R39" s="7">
        <f>'NG West Shocks'!AX10</f>
        <v>1.0029999999999999</v>
      </c>
      <c r="S39" s="7">
        <f>'NG West Shocks'!AY10</f>
        <v>1.024</v>
      </c>
      <c r="T39" s="7">
        <f>'NG West Shocks'!AZ10</f>
        <v>1.026</v>
      </c>
      <c r="U39" s="7">
        <f>'NG West Shocks'!BA10</f>
        <v>0.98799999999999999</v>
      </c>
      <c r="V39" s="7">
        <f>'NG West Shocks'!BB10</f>
        <v>1.0169999999999999</v>
      </c>
      <c r="W39" s="3">
        <f>'NG West Shocks'!BC10</f>
        <v>9</v>
      </c>
      <c r="X39" s="3">
        <f>'NG West Shocks'!BD10</f>
        <v>1.00745</v>
      </c>
      <c r="Y39" s="7">
        <f>'NG West Shocks'!BE10</f>
        <v>6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2:36" x14ac:dyDescent="0.2">
      <c r="B40" s="3">
        <f>'NG West Shocks'!AH11</f>
        <v>34</v>
      </c>
      <c r="C40" s="7">
        <f>'NG West Shocks'!AI11</f>
        <v>1.02</v>
      </c>
      <c r="D40" s="7">
        <f>'NG West Shocks'!AJ11</f>
        <v>1.008</v>
      </c>
      <c r="E40" s="7">
        <f>'NG West Shocks'!AK11</f>
        <v>1.0009999999999999</v>
      </c>
      <c r="F40" s="7">
        <f>'NG West Shocks'!AL11</f>
        <v>0.995</v>
      </c>
      <c r="G40" s="7">
        <f>'NG West Shocks'!AM11</f>
        <v>1.0409999999999999</v>
      </c>
      <c r="H40" s="7">
        <f>'NG West Shocks'!AN11</f>
        <v>0.99299999999999999</v>
      </c>
      <c r="I40" s="7">
        <f>'NG West Shocks'!AO11</f>
        <v>0.999</v>
      </c>
      <c r="J40" s="7">
        <f>'NG West Shocks'!AP11</f>
        <v>0.99099999999999999</v>
      </c>
      <c r="K40" s="7">
        <f>'NG West Shocks'!AQ11</f>
        <v>1.048</v>
      </c>
      <c r="L40" s="7">
        <f>'NG West Shocks'!AR11</f>
        <v>1.03</v>
      </c>
      <c r="M40" s="7">
        <f>'NG West Shocks'!AS11</f>
        <v>1.0269999999999999</v>
      </c>
      <c r="N40" s="7">
        <f>'NG West Shocks'!AT11</f>
        <v>0.996</v>
      </c>
      <c r="O40" s="7">
        <f>'NG West Shocks'!AU11</f>
        <v>0.97099999999999997</v>
      </c>
      <c r="P40" s="7">
        <f>'NG West Shocks'!AV11</f>
        <v>1.006</v>
      </c>
      <c r="Q40" s="7">
        <f>'NG West Shocks'!AW11</f>
        <v>1.0149999999999999</v>
      </c>
      <c r="R40" s="7">
        <f>'NG West Shocks'!AX11</f>
        <v>1.0369999999999999</v>
      </c>
      <c r="S40" s="7">
        <f>'NG West Shocks'!AY11</f>
        <v>1.0149999999999999</v>
      </c>
      <c r="T40" s="7">
        <f>'NG West Shocks'!AZ11</f>
        <v>0.98499999999999999</v>
      </c>
      <c r="U40" s="7">
        <f>'NG West Shocks'!BA11</f>
        <v>0.96799999999999997</v>
      </c>
      <c r="V40" s="7">
        <f>'NG West Shocks'!BB11</f>
        <v>1.002</v>
      </c>
      <c r="W40" s="3">
        <f>'NG West Shocks'!BC11</f>
        <v>23</v>
      </c>
      <c r="X40" s="3">
        <f>'NG West Shocks'!BD11</f>
        <v>1.0074000000000001</v>
      </c>
      <c r="Y40" s="7">
        <f>'NG West Shocks'!BE11</f>
        <v>7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2:36" x14ac:dyDescent="0.2">
      <c r="B41" s="3">
        <f>'NG West Shocks'!AH12</f>
        <v>12</v>
      </c>
      <c r="C41" s="7">
        <f>'NG West Shocks'!AI12</f>
        <v>0.96699999999999997</v>
      </c>
      <c r="D41" s="7">
        <f>'NG West Shocks'!AJ12</f>
        <v>1.032</v>
      </c>
      <c r="E41" s="7">
        <f>'NG West Shocks'!AK12</f>
        <v>1.002</v>
      </c>
      <c r="F41" s="7">
        <f>'NG West Shocks'!AL12</f>
        <v>0.99299999999999999</v>
      </c>
      <c r="G41" s="7">
        <f>'NG West Shocks'!AM12</f>
        <v>1.0529999999999999</v>
      </c>
      <c r="H41" s="7">
        <f>'NG West Shocks'!AN12</f>
        <v>1.03</v>
      </c>
      <c r="I41" s="7">
        <f>'NG West Shocks'!AO12</f>
        <v>1.018</v>
      </c>
      <c r="J41" s="7">
        <f>'NG West Shocks'!AP12</f>
        <v>1.004</v>
      </c>
      <c r="K41" s="7">
        <f>'NG West Shocks'!AQ12</f>
        <v>1.032</v>
      </c>
      <c r="L41" s="7">
        <f>'NG West Shocks'!AR12</f>
        <v>0.98499999999999999</v>
      </c>
      <c r="M41" s="7">
        <f>'NG West Shocks'!AS12</f>
        <v>0.95899999999999996</v>
      </c>
      <c r="N41" s="7">
        <f>'NG West Shocks'!AT12</f>
        <v>1.0209999999999999</v>
      </c>
      <c r="O41" s="7">
        <f>'NG West Shocks'!AU12</f>
        <v>0.97199999999999998</v>
      </c>
      <c r="P41" s="7">
        <f>'NG West Shocks'!AV12</f>
        <v>1.0169999999999999</v>
      </c>
      <c r="Q41" s="7">
        <f>'NG West Shocks'!AW12</f>
        <v>1.0069999999999999</v>
      </c>
      <c r="R41" s="7">
        <f>'NG West Shocks'!AX12</f>
        <v>1.0169999999999999</v>
      </c>
      <c r="S41" s="7">
        <f>'NG West Shocks'!AY12</f>
        <v>1.036</v>
      </c>
      <c r="T41" s="7">
        <f>'NG West Shocks'!AZ12</f>
        <v>0.98199999999999998</v>
      </c>
      <c r="U41" s="7">
        <f>'NG West Shocks'!BA12</f>
        <v>0.999</v>
      </c>
      <c r="V41" s="7">
        <f>'NG West Shocks'!BB12</f>
        <v>1.016</v>
      </c>
      <c r="W41" s="3">
        <f>'NG West Shocks'!BC12</f>
        <v>10</v>
      </c>
      <c r="X41" s="3">
        <f>'NG West Shocks'!BD12</f>
        <v>1.0070999999999999</v>
      </c>
      <c r="Y41" s="7">
        <f>'NG West Shocks'!BE12</f>
        <v>8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2:36" x14ac:dyDescent="0.2">
      <c r="B42" s="3">
        <f>'NG West Shocks'!AH13</f>
        <v>32</v>
      </c>
      <c r="C42" s="7">
        <f>'NG West Shocks'!AI13</f>
        <v>1.016</v>
      </c>
      <c r="D42" s="7">
        <f>'NG West Shocks'!AJ13</f>
        <v>0.996</v>
      </c>
      <c r="E42" s="7">
        <f>'NG West Shocks'!AK13</f>
        <v>0.99399999999999999</v>
      </c>
      <c r="F42" s="7">
        <f>'NG West Shocks'!AL13</f>
        <v>1.0149999999999999</v>
      </c>
      <c r="G42" s="7">
        <f>'NG West Shocks'!AM13</f>
        <v>1.0089999999999999</v>
      </c>
      <c r="H42" s="7">
        <f>'NG West Shocks'!AN13</f>
        <v>0.97399999999999998</v>
      </c>
      <c r="I42" s="7">
        <f>'NG West Shocks'!AO13</f>
        <v>0.99</v>
      </c>
      <c r="J42" s="7">
        <f>'NG West Shocks'!AP13</f>
        <v>0.98399999999999999</v>
      </c>
      <c r="K42" s="7">
        <f>'NG West Shocks'!AQ13</f>
        <v>1.0529999999999999</v>
      </c>
      <c r="L42" s="7">
        <f>'NG West Shocks'!AR13</f>
        <v>1.0349999999999999</v>
      </c>
      <c r="M42" s="7">
        <f>'NG West Shocks'!AS13</f>
        <v>1.0169999999999999</v>
      </c>
      <c r="N42" s="7">
        <f>'NG West Shocks'!AT13</f>
        <v>1.018</v>
      </c>
      <c r="O42" s="7">
        <f>'NG West Shocks'!AU13</f>
        <v>0.98799999999999999</v>
      </c>
      <c r="P42" s="7">
        <f>'NG West Shocks'!AV13</f>
        <v>0.995</v>
      </c>
      <c r="Q42" s="7">
        <f>'NG West Shocks'!AW13</f>
        <v>1.0029999999999999</v>
      </c>
      <c r="R42" s="7">
        <f>'NG West Shocks'!AX13</f>
        <v>0.997</v>
      </c>
      <c r="S42" s="7">
        <f>'NG West Shocks'!AY13</f>
        <v>1.038</v>
      </c>
      <c r="T42" s="7">
        <f>'NG West Shocks'!AZ13</f>
        <v>1.0149999999999999</v>
      </c>
      <c r="U42" s="7">
        <f>'NG West Shocks'!BA13</f>
        <v>0.97899999999999998</v>
      </c>
      <c r="V42" s="7">
        <f>'NG West Shocks'!BB13</f>
        <v>0.98099999999999998</v>
      </c>
      <c r="W42" s="3">
        <f>'NG West Shocks'!BC13</f>
        <v>42</v>
      </c>
      <c r="X42" s="3">
        <f>'NG West Shocks'!BD13</f>
        <v>1.00485</v>
      </c>
      <c r="Y42" s="7">
        <f>'NG West Shocks'!BE13</f>
        <v>9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36" x14ac:dyDescent="0.2">
      <c r="B43" s="3">
        <f>'NG West Shocks'!AH14</f>
        <v>22</v>
      </c>
      <c r="C43" s="7">
        <f>'NG West Shocks'!AI14</f>
        <v>0.99</v>
      </c>
      <c r="D43" s="7">
        <f>'NG West Shocks'!AJ14</f>
        <v>1.0149999999999999</v>
      </c>
      <c r="E43" s="7">
        <f>'NG West Shocks'!AK14</f>
        <v>1.0089999999999999</v>
      </c>
      <c r="F43" s="7">
        <f>'NG West Shocks'!AL14</f>
        <v>0.99399999999999999</v>
      </c>
      <c r="G43" s="7">
        <f>'NG West Shocks'!AM14</f>
        <v>1.008</v>
      </c>
      <c r="H43" s="7">
        <f>'NG West Shocks'!AN14</f>
        <v>0.97899999999999998</v>
      </c>
      <c r="I43" s="7">
        <f>'NG West Shocks'!AO14</f>
        <v>0.92700000000000005</v>
      </c>
      <c r="J43" s="7">
        <f>'NG West Shocks'!AP14</f>
        <v>1.002</v>
      </c>
      <c r="K43" s="7">
        <f>'NG West Shocks'!AQ14</f>
        <v>0.97699999999999998</v>
      </c>
      <c r="L43" s="7">
        <f>'NG West Shocks'!AR14</f>
        <v>0.99299999999999999</v>
      </c>
      <c r="M43" s="7">
        <f>'NG West Shocks'!AS14</f>
        <v>1.022</v>
      </c>
      <c r="N43" s="7">
        <f>'NG West Shocks'!AT14</f>
        <v>1.0069999999999999</v>
      </c>
      <c r="O43" s="7">
        <f>'NG West Shocks'!AU14</f>
        <v>1.046</v>
      </c>
      <c r="P43" s="7">
        <f>'NG West Shocks'!AV14</f>
        <v>1.028</v>
      </c>
      <c r="Q43" s="7">
        <f>'NG West Shocks'!AW14</f>
        <v>1.0309999999999999</v>
      </c>
      <c r="R43" s="7">
        <f>'NG West Shocks'!AX14</f>
        <v>1.0349999999999999</v>
      </c>
      <c r="S43" s="7">
        <f>'NG West Shocks'!AY14</f>
        <v>0.98299999999999998</v>
      </c>
      <c r="T43" s="7">
        <f>'NG West Shocks'!AZ14</f>
        <v>1.05</v>
      </c>
      <c r="U43" s="7">
        <f>'NG West Shocks'!BA14</f>
        <v>1.0009999999999999</v>
      </c>
      <c r="V43" s="7">
        <f>'NG West Shocks'!BB14</f>
        <v>0.98099999999999998</v>
      </c>
      <c r="W43" s="3">
        <f>'NG West Shocks'!BC14</f>
        <v>42</v>
      </c>
      <c r="X43" s="3">
        <f>'NG West Shocks'!BD14</f>
        <v>1.0039000000000002</v>
      </c>
      <c r="Y43" s="7">
        <f>'NG West Shocks'!BE14</f>
        <v>10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2:36" x14ac:dyDescent="0.2">
      <c r="B44" s="3">
        <f>'NG West Shocks'!AH15</f>
        <v>48</v>
      </c>
      <c r="C44" s="7">
        <f>'NG West Shocks'!AI15</f>
        <v>1.01</v>
      </c>
      <c r="D44" s="7">
        <f>'NG West Shocks'!AJ15</f>
        <v>0.98899999999999999</v>
      </c>
      <c r="E44" s="7">
        <f>'NG West Shocks'!AK15</f>
        <v>0.99199999999999999</v>
      </c>
      <c r="F44" s="7">
        <f>'NG West Shocks'!AL15</f>
        <v>1.022</v>
      </c>
      <c r="G44" s="7">
        <f>'NG West Shocks'!AM15</f>
        <v>1.0289999999999999</v>
      </c>
      <c r="H44" s="7">
        <f>'NG West Shocks'!AN15</f>
        <v>1.0169999999999999</v>
      </c>
      <c r="I44" s="7">
        <f>'NG West Shocks'!AO15</f>
        <v>0.97</v>
      </c>
      <c r="J44" s="7">
        <f>'NG West Shocks'!AP15</f>
        <v>1.032</v>
      </c>
      <c r="K44" s="7">
        <f>'NG West Shocks'!AQ15</f>
        <v>1.02</v>
      </c>
      <c r="L44" s="7">
        <f>'NG West Shocks'!AR15</f>
        <v>0.96899999999999997</v>
      </c>
      <c r="M44" s="7">
        <f>'NG West Shocks'!AS15</f>
        <v>1.0209999999999999</v>
      </c>
      <c r="N44" s="7">
        <f>'NG West Shocks'!AT15</f>
        <v>0.99299999999999999</v>
      </c>
      <c r="O44" s="7">
        <f>'NG West Shocks'!AU15</f>
        <v>1.0149999999999999</v>
      </c>
      <c r="P44" s="7">
        <f>'NG West Shocks'!AV15</f>
        <v>0.999</v>
      </c>
      <c r="Q44" s="7">
        <f>'NG West Shocks'!AW15</f>
        <v>0.95599999999999996</v>
      </c>
      <c r="R44" s="7">
        <f>'NG West Shocks'!AX15</f>
        <v>0.98199999999999998</v>
      </c>
      <c r="S44" s="7">
        <f>'NG West Shocks'!AY15</f>
        <v>1.044</v>
      </c>
      <c r="T44" s="7">
        <f>'NG West Shocks'!AZ15</f>
        <v>0.98599999999999999</v>
      </c>
      <c r="U44" s="7">
        <f>'NG West Shocks'!BA15</f>
        <v>0.98399999999999999</v>
      </c>
      <c r="V44" s="7">
        <f>'NG West Shocks'!BB15</f>
        <v>1.046</v>
      </c>
      <c r="W44" s="3">
        <f>'NG West Shocks'!BC15</f>
        <v>1</v>
      </c>
      <c r="X44" s="3">
        <f>'NG West Shocks'!BD15</f>
        <v>1.0038</v>
      </c>
      <c r="Y44" s="7">
        <f>'NG West Shocks'!BE15</f>
        <v>11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2:36" x14ac:dyDescent="0.2">
      <c r="B45" s="3">
        <f>'NG West Shocks'!AH16</f>
        <v>28</v>
      </c>
      <c r="C45" s="7">
        <f>'NG West Shocks'!AI16</f>
        <v>1.0289999999999999</v>
      </c>
      <c r="D45" s="7">
        <f>'NG West Shocks'!AJ16</f>
        <v>0.99299999999999999</v>
      </c>
      <c r="E45" s="7">
        <f>'NG West Shocks'!AK16</f>
        <v>0.97099999999999997</v>
      </c>
      <c r="F45" s="7">
        <f>'NG West Shocks'!AL16</f>
        <v>1.048</v>
      </c>
      <c r="G45" s="7">
        <f>'NG West Shocks'!AM16</f>
        <v>1.0289999999999999</v>
      </c>
      <c r="H45" s="7">
        <f>'NG West Shocks'!AN16</f>
        <v>1</v>
      </c>
      <c r="I45" s="7">
        <f>'NG West Shocks'!AO16</f>
        <v>1.012</v>
      </c>
      <c r="J45" s="7">
        <f>'NG West Shocks'!AP16</f>
        <v>0.99299999999999999</v>
      </c>
      <c r="K45" s="7">
        <f>'NG West Shocks'!AQ16</f>
        <v>0.996</v>
      </c>
      <c r="L45" s="7">
        <f>'NG West Shocks'!AR16</f>
        <v>1.0289999999999999</v>
      </c>
      <c r="M45" s="7">
        <f>'NG West Shocks'!AS16</f>
        <v>0.998</v>
      </c>
      <c r="N45" s="7">
        <f>'NG West Shocks'!AT16</f>
        <v>1.002</v>
      </c>
      <c r="O45" s="7">
        <f>'NG West Shocks'!AU16</f>
        <v>1.046</v>
      </c>
      <c r="P45" s="7">
        <f>'NG West Shocks'!AV16</f>
        <v>0.99199999999999999</v>
      </c>
      <c r="Q45" s="7">
        <f>'NG West Shocks'!AW16</f>
        <v>0.97099999999999997</v>
      </c>
      <c r="R45" s="7">
        <f>'NG West Shocks'!AX16</f>
        <v>1.02</v>
      </c>
      <c r="S45" s="7">
        <f>'NG West Shocks'!AY16</f>
        <v>0.99099999999999999</v>
      </c>
      <c r="T45" s="7">
        <f>'NG West Shocks'!AZ16</f>
        <v>0.97199999999999998</v>
      </c>
      <c r="U45" s="7">
        <f>'NG West Shocks'!BA16</f>
        <v>0.98</v>
      </c>
      <c r="V45" s="7">
        <f>'NG West Shocks'!BB16</f>
        <v>1.0029999999999999</v>
      </c>
      <c r="W45" s="3">
        <f>'NG West Shocks'!BC16</f>
        <v>21</v>
      </c>
      <c r="X45" s="3">
        <f>'NG West Shocks'!BD16</f>
        <v>1.0037500000000001</v>
      </c>
      <c r="Y45" s="7">
        <f>'NG West Shocks'!BE16</f>
        <v>12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2:36" x14ac:dyDescent="0.2">
      <c r="B46" s="3">
        <f>'NG West Shocks'!AH17</f>
        <v>35</v>
      </c>
      <c r="C46" s="7">
        <f>'NG West Shocks'!AI17</f>
        <v>0.98499999999999999</v>
      </c>
      <c r="D46" s="7">
        <f>'NG West Shocks'!AJ17</f>
        <v>1.0169999999999999</v>
      </c>
      <c r="E46" s="7">
        <f>'NG West Shocks'!AK17</f>
        <v>0.999</v>
      </c>
      <c r="F46" s="7">
        <f>'NG West Shocks'!AL17</f>
        <v>0.997</v>
      </c>
      <c r="G46" s="7">
        <f>'NG West Shocks'!AM17</f>
        <v>1.0229999999999999</v>
      </c>
      <c r="H46" s="7">
        <f>'NG West Shocks'!AN17</f>
        <v>1.012</v>
      </c>
      <c r="I46" s="7">
        <f>'NG West Shocks'!AO17</f>
        <v>0.97199999999999998</v>
      </c>
      <c r="J46" s="7">
        <f>'NG West Shocks'!AP17</f>
        <v>1.0589999999999999</v>
      </c>
      <c r="K46" s="7">
        <f>'NG West Shocks'!AQ17</f>
        <v>1.0009999999999999</v>
      </c>
      <c r="L46" s="7">
        <f>'NG West Shocks'!AR17</f>
        <v>0.99199999999999999</v>
      </c>
      <c r="M46" s="7">
        <f>'NG West Shocks'!AS17</f>
        <v>1.01</v>
      </c>
      <c r="N46" s="7">
        <f>'NG West Shocks'!AT17</f>
        <v>1.0209999999999999</v>
      </c>
      <c r="O46" s="7">
        <f>'NG West Shocks'!AU17</f>
        <v>0.97099999999999997</v>
      </c>
      <c r="P46" s="7">
        <f>'NG West Shocks'!AV17</f>
        <v>1.02</v>
      </c>
      <c r="Q46" s="7">
        <f>'NG West Shocks'!AW17</f>
        <v>1.0309999999999999</v>
      </c>
      <c r="R46" s="7">
        <f>'NG West Shocks'!AX17</f>
        <v>0.98599999999999999</v>
      </c>
      <c r="S46" s="7">
        <f>'NG West Shocks'!AY17</f>
        <v>0.97399999999999998</v>
      </c>
      <c r="T46" s="7">
        <f>'NG West Shocks'!AZ17</f>
        <v>0.99199999999999999</v>
      </c>
      <c r="U46" s="7">
        <f>'NG West Shocks'!BA17</f>
        <v>1.018</v>
      </c>
      <c r="V46" s="7">
        <f>'NG West Shocks'!BB17</f>
        <v>0.99399999999999999</v>
      </c>
      <c r="W46" s="3">
        <f>'NG West Shocks'!BC17</f>
        <v>31</v>
      </c>
      <c r="X46" s="3">
        <f>'NG West Shocks'!BD17</f>
        <v>1.0036999999999998</v>
      </c>
      <c r="Y46" s="7">
        <f>'NG West Shocks'!BE17</f>
        <v>13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2:36" x14ac:dyDescent="0.2">
      <c r="B47" s="3">
        <f>'NG West Shocks'!AH18</f>
        <v>49</v>
      </c>
      <c r="C47" s="7">
        <f>'NG West Shocks'!AI18</f>
        <v>1.0089999999999999</v>
      </c>
      <c r="D47" s="7">
        <f>'NG West Shocks'!AJ18</f>
        <v>1</v>
      </c>
      <c r="E47" s="7">
        <f>'NG West Shocks'!AK18</f>
        <v>0.99199999999999999</v>
      </c>
      <c r="F47" s="7">
        <f>'NG West Shocks'!AL18</f>
        <v>0.98699999999999999</v>
      </c>
      <c r="G47" s="7">
        <f>'NG West Shocks'!AM18</f>
        <v>0.99399999999999999</v>
      </c>
      <c r="H47" s="7">
        <f>'NG West Shocks'!AN18</f>
        <v>1.0029999999999999</v>
      </c>
      <c r="I47" s="7">
        <f>'NG West Shocks'!AO18</f>
        <v>1.0109999999999999</v>
      </c>
      <c r="J47" s="7">
        <f>'NG West Shocks'!AP18</f>
        <v>1.018</v>
      </c>
      <c r="K47" s="7">
        <f>'NG West Shocks'!AQ18</f>
        <v>0.98799999999999999</v>
      </c>
      <c r="L47" s="7">
        <f>'NG West Shocks'!AR18</f>
        <v>1.0529999999999999</v>
      </c>
      <c r="M47" s="7">
        <f>'NG West Shocks'!AS18</f>
        <v>0.98099999999999998</v>
      </c>
      <c r="N47" s="7">
        <f>'NG West Shocks'!AT18</f>
        <v>1.0009999999999999</v>
      </c>
      <c r="O47" s="7">
        <f>'NG West Shocks'!AU18</f>
        <v>0.99099999999999999</v>
      </c>
      <c r="P47" s="7">
        <f>'NG West Shocks'!AV18</f>
        <v>1.0069999999999999</v>
      </c>
      <c r="Q47" s="7">
        <f>'NG West Shocks'!AW18</f>
        <v>0.98799999999999999</v>
      </c>
      <c r="R47" s="7">
        <f>'NG West Shocks'!AX18</f>
        <v>1.014</v>
      </c>
      <c r="S47" s="7">
        <f>'NG West Shocks'!AY18</f>
        <v>1.018</v>
      </c>
      <c r="T47" s="7">
        <f>'NG West Shocks'!AZ18</f>
        <v>0.998</v>
      </c>
      <c r="U47" s="7">
        <f>'NG West Shocks'!BA18</f>
        <v>1.0109999999999999</v>
      </c>
      <c r="V47" s="7">
        <f>'NG West Shocks'!BB18</f>
        <v>1.0089999999999999</v>
      </c>
      <c r="W47" s="3">
        <f>'NG West Shocks'!BC18</f>
        <v>17</v>
      </c>
      <c r="X47" s="3">
        <f>'NG West Shocks'!BD18</f>
        <v>1.0036499999999999</v>
      </c>
      <c r="Y47" s="7">
        <f>'NG West Shocks'!BE18</f>
        <v>14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2:36" x14ac:dyDescent="0.2">
      <c r="B48" s="3">
        <f>'NG West Shocks'!AH19</f>
        <v>1</v>
      </c>
      <c r="C48" s="7">
        <f>'NG West Shocks'!AI19</f>
        <v>1.0349999999999999</v>
      </c>
      <c r="D48" s="7">
        <f>'NG West Shocks'!AJ19</f>
        <v>1.0309999999999999</v>
      </c>
      <c r="E48" s="7">
        <f>'NG West Shocks'!AK19</f>
        <v>0.99399999999999999</v>
      </c>
      <c r="F48" s="7">
        <f>'NG West Shocks'!AL19</f>
        <v>0.95699999999999996</v>
      </c>
      <c r="G48" s="7">
        <f>'NG West Shocks'!AM19</f>
        <v>0.96899999999999997</v>
      </c>
      <c r="H48" s="7">
        <f>'NG West Shocks'!AN19</f>
        <v>1.0620000000000001</v>
      </c>
      <c r="I48" s="7">
        <f>'NG West Shocks'!AO19</f>
        <v>1.022</v>
      </c>
      <c r="J48" s="7">
        <f>'NG West Shocks'!AP19</f>
        <v>1.0249999999999999</v>
      </c>
      <c r="K48" s="7">
        <f>'NG West Shocks'!AQ19</f>
        <v>0.93700000000000006</v>
      </c>
      <c r="L48" s="7">
        <f>'NG West Shocks'!AR19</f>
        <v>1.012</v>
      </c>
      <c r="M48" s="7">
        <f>'NG West Shocks'!AS19</f>
        <v>1.004</v>
      </c>
      <c r="N48" s="7">
        <f>'NG West Shocks'!AT19</f>
        <v>0.97499999999999998</v>
      </c>
      <c r="O48" s="7">
        <f>'NG West Shocks'!AU19</f>
        <v>1.0189999999999999</v>
      </c>
      <c r="P48" s="7">
        <f>'NG West Shocks'!AV19</f>
        <v>1.0349999999999999</v>
      </c>
      <c r="Q48" s="7">
        <f>'NG West Shocks'!AW19</f>
        <v>0.97199999999999998</v>
      </c>
      <c r="R48" s="7">
        <f>'NG West Shocks'!AX19</f>
        <v>1.0269999999999999</v>
      </c>
      <c r="S48" s="7">
        <f>'NG West Shocks'!AY19</f>
        <v>0.98299999999999998</v>
      </c>
      <c r="T48" s="7">
        <f>'NG West Shocks'!AZ19</f>
        <v>0.97099999999999997</v>
      </c>
      <c r="U48" s="7">
        <f>'NG West Shocks'!BA19</f>
        <v>1.0049999999999999</v>
      </c>
      <c r="V48" s="7">
        <f>'NG West Shocks'!BB19</f>
        <v>1.022</v>
      </c>
      <c r="W48" s="3">
        <f>'NG West Shocks'!BC19</f>
        <v>5</v>
      </c>
      <c r="X48" s="3">
        <f>'NG West Shocks'!BD19</f>
        <v>1.00285</v>
      </c>
      <c r="Y48" s="7">
        <f>'NG West Shocks'!BE19</f>
        <v>15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2:36" x14ac:dyDescent="0.2">
      <c r="B49" s="3">
        <f>'NG West Shocks'!AH20</f>
        <v>42</v>
      </c>
      <c r="C49" s="7">
        <f>'NG West Shocks'!AI20</f>
        <v>0.97699999999999998</v>
      </c>
      <c r="D49" s="7">
        <f>'NG West Shocks'!AJ20</f>
        <v>0.96799999999999997</v>
      </c>
      <c r="E49" s="7">
        <f>'NG West Shocks'!AK20</f>
        <v>0.98299999999999998</v>
      </c>
      <c r="F49" s="7">
        <f>'NG West Shocks'!AL20</f>
        <v>1.004</v>
      </c>
      <c r="G49" s="7">
        <f>'NG West Shocks'!AM20</f>
        <v>0.98399999999999999</v>
      </c>
      <c r="H49" s="7">
        <f>'NG West Shocks'!AN20</f>
        <v>1.002</v>
      </c>
      <c r="I49" s="7">
        <f>'NG West Shocks'!AO20</f>
        <v>1.004</v>
      </c>
      <c r="J49" s="7">
        <f>'NG West Shocks'!AP20</f>
        <v>0.98799999999999999</v>
      </c>
      <c r="K49" s="7">
        <f>'NG West Shocks'!AQ20</f>
        <v>1.05</v>
      </c>
      <c r="L49" s="7">
        <f>'NG West Shocks'!AR20</f>
        <v>1</v>
      </c>
      <c r="M49" s="7">
        <f>'NG West Shocks'!AS20</f>
        <v>1.008</v>
      </c>
      <c r="N49" s="7">
        <f>'NG West Shocks'!AT20</f>
        <v>0.96599999999999997</v>
      </c>
      <c r="O49" s="7">
        <f>'NG West Shocks'!AU20</f>
        <v>0.98399999999999999</v>
      </c>
      <c r="P49" s="7">
        <f>'NG West Shocks'!AV20</f>
        <v>1.018</v>
      </c>
      <c r="Q49" s="7">
        <f>'NG West Shocks'!AW20</f>
        <v>1.012</v>
      </c>
      <c r="R49" s="7">
        <f>'NG West Shocks'!AX20</f>
        <v>1.018</v>
      </c>
      <c r="S49" s="7">
        <f>'NG West Shocks'!AY20</f>
        <v>1.024</v>
      </c>
      <c r="T49" s="7">
        <f>'NG West Shocks'!AZ20</f>
        <v>1.0229999999999999</v>
      </c>
      <c r="U49" s="7">
        <f>'NG West Shocks'!BA20</f>
        <v>1.0329999999999999</v>
      </c>
      <c r="V49" s="7">
        <f>'NG West Shocks'!BB20</f>
        <v>1.0109999999999999</v>
      </c>
      <c r="W49" s="3">
        <f>'NG West Shocks'!BC20</f>
        <v>15</v>
      </c>
      <c r="X49" s="3">
        <f>'NG West Shocks'!BD20</f>
        <v>1.00285</v>
      </c>
      <c r="Y49" s="7">
        <f>'NG West Shocks'!BE20</f>
        <v>15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2:36" x14ac:dyDescent="0.2">
      <c r="B50" s="3">
        <f>'NG West Shocks'!AH21</f>
        <v>9</v>
      </c>
      <c r="C50" s="7">
        <f>'NG West Shocks'!AI21</f>
        <v>0.997</v>
      </c>
      <c r="D50" s="7">
        <f>'NG West Shocks'!AJ21</f>
        <v>0.995</v>
      </c>
      <c r="E50" s="7">
        <f>'NG West Shocks'!AK21</f>
        <v>1.0229999999999999</v>
      </c>
      <c r="F50" s="7">
        <f>'NG West Shocks'!AL21</f>
        <v>1.0229999999999999</v>
      </c>
      <c r="G50" s="7">
        <f>'NG West Shocks'!AM21</f>
        <v>0.95</v>
      </c>
      <c r="H50" s="7">
        <f>'NG West Shocks'!AN21</f>
        <v>0.998</v>
      </c>
      <c r="I50" s="7">
        <f>'NG West Shocks'!AO21</f>
        <v>0.995</v>
      </c>
      <c r="J50" s="7">
        <f>'NG West Shocks'!AP21</f>
        <v>0.996</v>
      </c>
      <c r="K50" s="7">
        <f>'NG West Shocks'!AQ21</f>
        <v>1.054</v>
      </c>
      <c r="L50" s="7">
        <f>'NG West Shocks'!AR21</f>
        <v>1.0329999999999999</v>
      </c>
      <c r="M50" s="7">
        <f>'NG West Shocks'!AS21</f>
        <v>1.0329999999999999</v>
      </c>
      <c r="N50" s="7">
        <f>'NG West Shocks'!AT21</f>
        <v>0.95799999999999996</v>
      </c>
      <c r="O50" s="7">
        <f>'NG West Shocks'!AU21</f>
        <v>1.0149999999999999</v>
      </c>
      <c r="P50" s="7">
        <f>'NG West Shocks'!AV21</f>
        <v>0.97199999999999998</v>
      </c>
      <c r="Q50" s="7">
        <f>'NG West Shocks'!AW21</f>
        <v>1.056</v>
      </c>
      <c r="R50" s="7">
        <f>'NG West Shocks'!AX21</f>
        <v>0.97199999999999998</v>
      </c>
      <c r="S50" s="7">
        <f>'NG West Shocks'!AY21</f>
        <v>0.98599999999999999</v>
      </c>
      <c r="T50" s="7">
        <f>'NG West Shocks'!AZ21</f>
        <v>1.014</v>
      </c>
      <c r="U50" s="7">
        <f>'NG West Shocks'!BA21</f>
        <v>0.99099999999999999</v>
      </c>
      <c r="V50" s="7">
        <f>'NG West Shocks'!BB21</f>
        <v>0.98199999999999998</v>
      </c>
      <c r="W50" s="3">
        <f>'NG West Shocks'!BC21</f>
        <v>41</v>
      </c>
      <c r="X50" s="3">
        <f>'NG West Shocks'!BD21</f>
        <v>1.0021499999999999</v>
      </c>
      <c r="Y50" s="7">
        <f>'NG West Shocks'!BE21</f>
        <v>17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x14ac:dyDescent="0.2">
      <c r="B51" s="3">
        <f>'NG West Shocks'!AH22</f>
        <v>46</v>
      </c>
      <c r="C51" s="7">
        <f>'NG West Shocks'!AI22</f>
        <v>1.0009999999999999</v>
      </c>
      <c r="D51" s="7">
        <f>'NG West Shocks'!AJ22</f>
        <v>1.028</v>
      </c>
      <c r="E51" s="7">
        <f>'NG West Shocks'!AK22</f>
        <v>0.97599999999999998</v>
      </c>
      <c r="F51" s="7">
        <f>'NG West Shocks'!AL22</f>
        <v>0.996</v>
      </c>
      <c r="G51" s="7">
        <f>'NG West Shocks'!AM22</f>
        <v>0.97199999999999998</v>
      </c>
      <c r="H51" s="7">
        <f>'NG West Shocks'!AN22</f>
        <v>1.0329999999999999</v>
      </c>
      <c r="I51" s="7">
        <f>'NG West Shocks'!AO22</f>
        <v>0.997</v>
      </c>
      <c r="J51" s="7">
        <f>'NG West Shocks'!AP22</f>
        <v>1</v>
      </c>
      <c r="K51" s="7">
        <f>'NG West Shocks'!AQ22</f>
        <v>1.0369999999999999</v>
      </c>
      <c r="L51" s="7">
        <f>'NG West Shocks'!AR22</f>
        <v>0.98</v>
      </c>
      <c r="M51" s="7">
        <f>'NG West Shocks'!AS22</f>
        <v>0.96799999999999997</v>
      </c>
      <c r="N51" s="7">
        <f>'NG West Shocks'!AT22</f>
        <v>0.96599999999999997</v>
      </c>
      <c r="O51" s="7">
        <f>'NG West Shocks'!AU22</f>
        <v>1.0309999999999999</v>
      </c>
      <c r="P51" s="7">
        <f>'NG West Shocks'!AV22</f>
        <v>0.995</v>
      </c>
      <c r="Q51" s="7">
        <f>'NG West Shocks'!AW22</f>
        <v>0.97099999999999997</v>
      </c>
      <c r="R51" s="7">
        <f>'NG West Shocks'!AX22</f>
        <v>0.98099999999999998</v>
      </c>
      <c r="S51" s="7">
        <f>'NG West Shocks'!AY22</f>
        <v>1.026</v>
      </c>
      <c r="T51" s="7">
        <f>'NG West Shocks'!AZ22</f>
        <v>1.0589999999999999</v>
      </c>
      <c r="U51" s="7">
        <f>'NG West Shocks'!BA22</f>
        <v>1.024</v>
      </c>
      <c r="V51" s="7">
        <f>'NG West Shocks'!BB22</f>
        <v>1.0009999999999999</v>
      </c>
      <c r="W51" s="3">
        <f>'NG West Shocks'!BC22</f>
        <v>25</v>
      </c>
      <c r="X51" s="3">
        <f>'NG West Shocks'!BD22</f>
        <v>1.0021</v>
      </c>
      <c r="Y51" s="7">
        <f>'NG West Shocks'!BE22</f>
        <v>18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2:36" x14ac:dyDescent="0.2">
      <c r="B52" s="3">
        <f>'NG West Shocks'!AH23</f>
        <v>15</v>
      </c>
      <c r="C52" s="7">
        <f>'NG West Shocks'!AI23</f>
        <v>0.98699999999999999</v>
      </c>
      <c r="D52" s="7">
        <f>'NG West Shocks'!AJ23</f>
        <v>1.0009999999999999</v>
      </c>
      <c r="E52" s="7">
        <f>'NG West Shocks'!AK23</f>
        <v>1.0129999999999999</v>
      </c>
      <c r="F52" s="7">
        <f>'NG West Shocks'!AL23</f>
        <v>1.004</v>
      </c>
      <c r="G52" s="7">
        <f>'NG West Shocks'!AM23</f>
        <v>0.96499999999999997</v>
      </c>
      <c r="H52" s="7">
        <f>'NG West Shocks'!AN23</f>
        <v>0.99299999999999999</v>
      </c>
      <c r="I52" s="7">
        <f>'NG West Shocks'!AO23</f>
        <v>0.95899999999999996</v>
      </c>
      <c r="J52" s="7">
        <f>'NG West Shocks'!AP23</f>
        <v>0.998</v>
      </c>
      <c r="K52" s="7">
        <f>'NG West Shocks'!AQ23</f>
        <v>1.0169999999999999</v>
      </c>
      <c r="L52" s="7">
        <f>'NG West Shocks'!AR23</f>
        <v>1.0309999999999999</v>
      </c>
      <c r="M52" s="7">
        <f>'NG West Shocks'!AS23</f>
        <v>1.0309999999999999</v>
      </c>
      <c r="N52" s="7">
        <f>'NG West Shocks'!AT23</f>
        <v>0.99399999999999999</v>
      </c>
      <c r="O52" s="7">
        <f>'NG West Shocks'!AU23</f>
        <v>0.95499999999999996</v>
      </c>
      <c r="P52" s="7">
        <f>'NG West Shocks'!AV23</f>
        <v>0.98099999999999998</v>
      </c>
      <c r="Q52" s="7">
        <f>'NG West Shocks'!AW23</f>
        <v>1.0149999999999999</v>
      </c>
      <c r="R52" s="7">
        <f>'NG West Shocks'!AX23</f>
        <v>1.0189999999999999</v>
      </c>
      <c r="S52" s="7">
        <f>'NG West Shocks'!AY23</f>
        <v>1.02</v>
      </c>
      <c r="T52" s="7">
        <f>'NG West Shocks'!AZ23</f>
        <v>1.008</v>
      </c>
      <c r="U52" s="7">
        <f>'NG West Shocks'!BA23</f>
        <v>1.0129999999999999</v>
      </c>
      <c r="V52" s="7">
        <f>'NG West Shocks'!BB23</f>
        <v>1.036</v>
      </c>
      <c r="W52" s="3">
        <f>'NG West Shocks'!BC23</f>
        <v>2</v>
      </c>
      <c r="X52" s="3">
        <f>'NG West Shocks'!BD23</f>
        <v>1.002</v>
      </c>
      <c r="Y52" s="7">
        <f>'NG West Shocks'!BE23</f>
        <v>19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2:36" x14ac:dyDescent="0.2">
      <c r="B53" s="3">
        <f>'NG West Shocks'!AH24</f>
        <v>5</v>
      </c>
      <c r="C53" s="7">
        <f>'NG West Shocks'!AI24</f>
        <v>1.03</v>
      </c>
      <c r="D53" s="7">
        <f>'NG West Shocks'!AJ24</f>
        <v>0.99399999999999999</v>
      </c>
      <c r="E53" s="7">
        <f>'NG West Shocks'!AK24</f>
        <v>1.0069999999999999</v>
      </c>
      <c r="F53" s="7">
        <f>'NG West Shocks'!AL24</f>
        <v>1.036</v>
      </c>
      <c r="G53" s="7">
        <f>'NG West Shocks'!AM24</f>
        <v>1.0129999999999999</v>
      </c>
      <c r="H53" s="7">
        <f>'NG West Shocks'!AN24</f>
        <v>0.98099999999999998</v>
      </c>
      <c r="I53" s="7">
        <f>'NG West Shocks'!AO24</f>
        <v>0.997</v>
      </c>
      <c r="J53" s="7">
        <f>'NG West Shocks'!AP24</f>
        <v>0.99</v>
      </c>
      <c r="K53" s="7">
        <f>'NG West Shocks'!AQ24</f>
        <v>1.0169999999999999</v>
      </c>
      <c r="L53" s="7">
        <f>'NG West Shocks'!AR24</f>
        <v>1.042</v>
      </c>
      <c r="M53" s="7">
        <f>'NG West Shocks'!AS24</f>
        <v>1.0029999999999999</v>
      </c>
      <c r="N53" s="7">
        <f>'NG West Shocks'!AT24</f>
        <v>0.98</v>
      </c>
      <c r="O53" s="7">
        <f>'NG West Shocks'!AU24</f>
        <v>0.99</v>
      </c>
      <c r="P53" s="7">
        <f>'NG West Shocks'!AV24</f>
        <v>0.97299999999999998</v>
      </c>
      <c r="Q53" s="7">
        <f>'NG West Shocks'!AW24</f>
        <v>0.96699999999999997</v>
      </c>
      <c r="R53" s="7">
        <f>'NG West Shocks'!AX24</f>
        <v>0.97699999999999998</v>
      </c>
      <c r="S53" s="7">
        <f>'NG West Shocks'!AY24</f>
        <v>1.022</v>
      </c>
      <c r="T53" s="7">
        <f>'NG West Shocks'!AZ24</f>
        <v>1.022</v>
      </c>
      <c r="U53" s="7">
        <f>'NG West Shocks'!BA24</f>
        <v>1.012</v>
      </c>
      <c r="V53" s="7">
        <f>'NG West Shocks'!BB24</f>
        <v>0.98399999999999999</v>
      </c>
      <c r="W53" s="3">
        <f>'NG West Shocks'!BC24</f>
        <v>39</v>
      </c>
      <c r="X53" s="3">
        <f>'NG West Shocks'!BD24</f>
        <v>1.0018499999999999</v>
      </c>
      <c r="Y53" s="7">
        <f>'NG West Shocks'!BE24</f>
        <v>20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2:36" x14ac:dyDescent="0.2">
      <c r="B54" s="3">
        <f>'NG West Shocks'!AH25</f>
        <v>38</v>
      </c>
      <c r="C54" s="7">
        <f>'NG West Shocks'!AI25</f>
        <v>0.94599999999999995</v>
      </c>
      <c r="D54" s="7">
        <f>'NG West Shocks'!AJ25</f>
        <v>0.99</v>
      </c>
      <c r="E54" s="7">
        <f>'NG West Shocks'!AK25</f>
        <v>0.98899999999999999</v>
      </c>
      <c r="F54" s="7">
        <f>'NG West Shocks'!AL25</f>
        <v>0.98599999999999999</v>
      </c>
      <c r="G54" s="7">
        <f>'NG West Shocks'!AM25</f>
        <v>0.97099999999999997</v>
      </c>
      <c r="H54" s="7">
        <f>'NG West Shocks'!AN25</f>
        <v>1.0309999999999999</v>
      </c>
      <c r="I54" s="7">
        <f>'NG West Shocks'!AO25</f>
        <v>1.01</v>
      </c>
      <c r="J54" s="7">
        <f>'NG West Shocks'!AP25</f>
        <v>1.026</v>
      </c>
      <c r="K54" s="7">
        <f>'NG West Shocks'!AQ25</f>
        <v>1.0589999999999999</v>
      </c>
      <c r="L54" s="7">
        <f>'NG West Shocks'!AR25</f>
        <v>1.022</v>
      </c>
      <c r="M54" s="7">
        <f>'NG West Shocks'!AS25</f>
        <v>0.98699999999999999</v>
      </c>
      <c r="N54" s="7">
        <f>'NG West Shocks'!AT25</f>
        <v>1.018</v>
      </c>
      <c r="O54" s="7">
        <f>'NG West Shocks'!AU25</f>
        <v>0.97799999999999998</v>
      </c>
      <c r="P54" s="7">
        <f>'NG West Shocks'!AV25</f>
        <v>1.0049999999999999</v>
      </c>
      <c r="Q54" s="7">
        <f>'NG West Shocks'!AW25</f>
        <v>1.0129999999999999</v>
      </c>
      <c r="R54" s="7">
        <f>'NG West Shocks'!AX25</f>
        <v>1.0009999999999999</v>
      </c>
      <c r="S54" s="7">
        <f>'NG West Shocks'!AY25</f>
        <v>0.98299999999999998</v>
      </c>
      <c r="T54" s="7">
        <f>'NG West Shocks'!AZ25</f>
        <v>1.0029999999999999</v>
      </c>
      <c r="U54" s="7">
        <f>'NG West Shocks'!BA25</f>
        <v>1.0009999999999999</v>
      </c>
      <c r="V54" s="7">
        <f>'NG West Shocks'!BB25</f>
        <v>1.008</v>
      </c>
      <c r="W54" s="3">
        <f>'NG West Shocks'!BC25</f>
        <v>18</v>
      </c>
      <c r="X54" s="3">
        <f>'NG West Shocks'!BD25</f>
        <v>1.00135</v>
      </c>
      <c r="Y54" s="7">
        <f>'NG West Shocks'!BE25</f>
        <v>21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2:36" x14ac:dyDescent="0.2">
      <c r="B55" s="3">
        <f>'NG West Shocks'!AH26</f>
        <v>4</v>
      </c>
      <c r="C55" s="7">
        <f>'NG West Shocks'!AI26</f>
        <v>1.0129999999999999</v>
      </c>
      <c r="D55" s="7">
        <f>'NG West Shocks'!AJ26</f>
        <v>0.98799999999999999</v>
      </c>
      <c r="E55" s="7">
        <f>'NG West Shocks'!AK26</f>
        <v>1.0129999999999999</v>
      </c>
      <c r="F55" s="7">
        <f>'NG West Shocks'!AL26</f>
        <v>0.97399999999999998</v>
      </c>
      <c r="G55" s="7">
        <f>'NG West Shocks'!AM26</f>
        <v>1.004</v>
      </c>
      <c r="H55" s="7">
        <f>'NG West Shocks'!AN26</f>
        <v>1.04</v>
      </c>
      <c r="I55" s="7">
        <f>'NG West Shocks'!AO26</f>
        <v>0.98899999999999999</v>
      </c>
      <c r="J55" s="7">
        <f>'NG West Shocks'!AP26</f>
        <v>1.01</v>
      </c>
      <c r="K55" s="7">
        <f>'NG West Shocks'!AQ26</f>
        <v>1.0149999999999999</v>
      </c>
      <c r="L55" s="7">
        <f>'NG West Shocks'!AR26</f>
        <v>1.008</v>
      </c>
      <c r="M55" s="7">
        <f>'NG West Shocks'!AS26</f>
        <v>0.99299999999999999</v>
      </c>
      <c r="N55" s="7">
        <f>'NG West Shocks'!AT26</f>
        <v>1.01</v>
      </c>
      <c r="O55" s="7">
        <f>'NG West Shocks'!AU26</f>
        <v>0.94799999999999995</v>
      </c>
      <c r="P55" s="7">
        <f>'NG West Shocks'!AV26</f>
        <v>1.0129999999999999</v>
      </c>
      <c r="Q55" s="7">
        <f>'NG West Shocks'!AW26</f>
        <v>0.98699999999999999</v>
      </c>
      <c r="R55" s="7">
        <f>'NG West Shocks'!AX26</f>
        <v>0.98499999999999999</v>
      </c>
      <c r="S55" s="7">
        <f>'NG West Shocks'!AY26</f>
        <v>0.997</v>
      </c>
      <c r="T55" s="7">
        <f>'NG West Shocks'!AZ26</f>
        <v>0.999</v>
      </c>
      <c r="U55" s="7">
        <f>'NG West Shocks'!BA26</f>
        <v>1.0189999999999999</v>
      </c>
      <c r="V55" s="7">
        <f>'NG West Shocks'!BB26</f>
        <v>1.0209999999999999</v>
      </c>
      <c r="W55" s="3">
        <f>'NG West Shocks'!BC26</f>
        <v>6</v>
      </c>
      <c r="X55" s="3">
        <f>'NG West Shocks'!BD26</f>
        <v>1.0012999999999999</v>
      </c>
      <c r="Y55" s="7">
        <f>'NG West Shocks'!BE26</f>
        <v>22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2:36" x14ac:dyDescent="0.2">
      <c r="B56" s="3">
        <f>'NG West Shocks'!AH27</f>
        <v>8</v>
      </c>
      <c r="C56" s="7">
        <f>'NG West Shocks'!AI27</f>
        <v>1.0309999999999999</v>
      </c>
      <c r="D56" s="7">
        <f>'NG West Shocks'!AJ27</f>
        <v>1.004</v>
      </c>
      <c r="E56" s="7">
        <f>'NG West Shocks'!AK27</f>
        <v>1.018</v>
      </c>
      <c r="F56" s="7">
        <f>'NG West Shocks'!AL27</f>
        <v>0.98199999999999998</v>
      </c>
      <c r="G56" s="7">
        <f>'NG West Shocks'!AM27</f>
        <v>1.014</v>
      </c>
      <c r="H56" s="7">
        <f>'NG West Shocks'!AN27</f>
        <v>0.999</v>
      </c>
      <c r="I56" s="7">
        <f>'NG West Shocks'!AO27</f>
        <v>0.95299999999999996</v>
      </c>
      <c r="J56" s="7">
        <f>'NG West Shocks'!AP27</f>
        <v>1.018</v>
      </c>
      <c r="K56" s="7">
        <f>'NG West Shocks'!AQ27</f>
        <v>0.96599999999999997</v>
      </c>
      <c r="L56" s="7">
        <f>'NG West Shocks'!AR27</f>
        <v>1.0009999999999999</v>
      </c>
      <c r="M56" s="7">
        <f>'NG West Shocks'!AS27</f>
        <v>0.999</v>
      </c>
      <c r="N56" s="7">
        <f>'NG West Shocks'!AT27</f>
        <v>0.95499999999999996</v>
      </c>
      <c r="O56" s="7">
        <f>'NG West Shocks'!AU27</f>
        <v>0.96299999999999997</v>
      </c>
      <c r="P56" s="7">
        <f>'NG West Shocks'!AV27</f>
        <v>1.0149999999999999</v>
      </c>
      <c r="Q56" s="7">
        <f>'NG West Shocks'!AW27</f>
        <v>1.0469999999999999</v>
      </c>
      <c r="R56" s="7">
        <f>'NG West Shocks'!AX27</f>
        <v>0.998</v>
      </c>
      <c r="S56" s="7">
        <f>'NG West Shocks'!AY27</f>
        <v>0.98899999999999999</v>
      </c>
      <c r="T56" s="7">
        <f>'NG West Shocks'!AZ27</f>
        <v>1.0189999999999999</v>
      </c>
      <c r="U56" s="7">
        <f>'NG West Shocks'!BA27</f>
        <v>1.036</v>
      </c>
      <c r="V56" s="7">
        <f>'NG West Shocks'!BB27</f>
        <v>1.0109999999999999</v>
      </c>
      <c r="W56" s="3">
        <f>'NG West Shocks'!BC27</f>
        <v>15</v>
      </c>
      <c r="X56" s="3">
        <f>'NG West Shocks'!BD27</f>
        <v>1.0008999999999999</v>
      </c>
      <c r="Y56" s="7">
        <f>'NG West Shocks'!BE27</f>
        <v>23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2:36" x14ac:dyDescent="0.2">
      <c r="B57" s="3">
        <f>'NG West Shocks'!AH28</f>
        <v>18</v>
      </c>
      <c r="C57" s="7">
        <f>'NG West Shocks'!AI28</f>
        <v>1.0009999999999999</v>
      </c>
      <c r="D57" s="7">
        <f>'NG West Shocks'!AJ28</f>
        <v>0.97599999999999998</v>
      </c>
      <c r="E57" s="7">
        <f>'NG West Shocks'!AK28</f>
        <v>0.996</v>
      </c>
      <c r="F57" s="7">
        <f>'NG West Shocks'!AL28</f>
        <v>1.01</v>
      </c>
      <c r="G57" s="7">
        <f>'NG West Shocks'!AM28</f>
        <v>1.048</v>
      </c>
      <c r="H57" s="7">
        <f>'NG West Shocks'!AN28</f>
        <v>0.97699999999999998</v>
      </c>
      <c r="I57" s="7">
        <f>'NG West Shocks'!AO28</f>
        <v>0.98799999999999999</v>
      </c>
      <c r="J57" s="7">
        <f>'NG West Shocks'!AP28</f>
        <v>1.018</v>
      </c>
      <c r="K57" s="7">
        <f>'NG West Shocks'!AQ28</f>
        <v>1.0309999999999999</v>
      </c>
      <c r="L57" s="7">
        <f>'NG West Shocks'!AR28</f>
        <v>1.0049999999999999</v>
      </c>
      <c r="M57" s="7">
        <f>'NG West Shocks'!AS28</f>
        <v>0.98899999999999999</v>
      </c>
      <c r="N57" s="7">
        <f>'NG West Shocks'!AT28</f>
        <v>0.96699999999999997</v>
      </c>
      <c r="O57" s="7">
        <f>'NG West Shocks'!AU28</f>
        <v>0.96399999999999997</v>
      </c>
      <c r="P57" s="7">
        <f>'NG West Shocks'!AV28</f>
        <v>0.99</v>
      </c>
      <c r="Q57" s="7">
        <f>'NG West Shocks'!AW28</f>
        <v>0.99199999999999999</v>
      </c>
      <c r="R57" s="7">
        <f>'NG West Shocks'!AX28</f>
        <v>0.996</v>
      </c>
      <c r="S57" s="7">
        <f>'NG West Shocks'!AY28</f>
        <v>1.044</v>
      </c>
      <c r="T57" s="7">
        <f>'NG West Shocks'!AZ28</f>
        <v>1.0489999999999999</v>
      </c>
      <c r="U57" s="7">
        <f>'NG West Shocks'!BA28</f>
        <v>1.0029999999999999</v>
      </c>
      <c r="V57" s="7">
        <f>'NG West Shocks'!BB28</f>
        <v>0.97199999999999998</v>
      </c>
      <c r="W57" s="3">
        <f>'NG West Shocks'!BC28</f>
        <v>48</v>
      </c>
      <c r="X57" s="3">
        <f>'NG West Shocks'!BD28</f>
        <v>1.0008000000000001</v>
      </c>
      <c r="Y57" s="7">
        <f>'NG West Shocks'!BE28</f>
        <v>24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2:36" x14ac:dyDescent="0.2">
      <c r="B58" s="3">
        <f>'NG West Shocks'!AH29</f>
        <v>20</v>
      </c>
      <c r="C58" s="7">
        <f>'NG West Shocks'!AI29</f>
        <v>1.024</v>
      </c>
      <c r="D58" s="7">
        <f>'NG West Shocks'!AJ29</f>
        <v>1.01</v>
      </c>
      <c r="E58" s="7">
        <f>'NG West Shocks'!AK29</f>
        <v>1.0169999999999999</v>
      </c>
      <c r="F58" s="7">
        <f>'NG West Shocks'!AL29</f>
        <v>0.98199999999999998</v>
      </c>
      <c r="G58" s="7">
        <f>'NG West Shocks'!AM29</f>
        <v>0.94299999999999995</v>
      </c>
      <c r="H58" s="7">
        <f>'NG West Shocks'!AN29</f>
        <v>0.98599999999999999</v>
      </c>
      <c r="I58" s="7">
        <f>'NG West Shocks'!AO29</f>
        <v>1.0069999999999999</v>
      </c>
      <c r="J58" s="7">
        <f>'NG West Shocks'!AP29</f>
        <v>0.98299999999999998</v>
      </c>
      <c r="K58" s="7">
        <f>'NG West Shocks'!AQ29</f>
        <v>1.022</v>
      </c>
      <c r="L58" s="7">
        <f>'NG West Shocks'!AR29</f>
        <v>1.0029999999999999</v>
      </c>
      <c r="M58" s="7">
        <f>'NG West Shocks'!AS29</f>
        <v>1.0189999999999999</v>
      </c>
      <c r="N58" s="7">
        <f>'NG West Shocks'!AT29</f>
        <v>1.014</v>
      </c>
      <c r="O58" s="7">
        <f>'NG West Shocks'!AU29</f>
        <v>0.96899999999999997</v>
      </c>
      <c r="P58" s="7">
        <f>'NG West Shocks'!AV29</f>
        <v>0.98799999999999999</v>
      </c>
      <c r="Q58" s="7">
        <f>'NG West Shocks'!AW29</f>
        <v>1.0129999999999999</v>
      </c>
      <c r="R58" s="7">
        <f>'NG West Shocks'!AX29</f>
        <v>1.012</v>
      </c>
      <c r="S58" s="7">
        <f>'NG West Shocks'!AY29</f>
        <v>1.036</v>
      </c>
      <c r="T58" s="7">
        <f>'NG West Shocks'!AZ29</f>
        <v>0.98699999999999999</v>
      </c>
      <c r="U58" s="7">
        <f>'NG West Shocks'!BA29</f>
        <v>0.97199999999999998</v>
      </c>
      <c r="V58" s="7">
        <f>'NG West Shocks'!BB29</f>
        <v>1.0269999999999999</v>
      </c>
      <c r="W58" s="3">
        <f>'NG West Shocks'!BC29</f>
        <v>4</v>
      </c>
      <c r="X58" s="3">
        <f>'NG West Shocks'!BD29</f>
        <v>1.0006999999999999</v>
      </c>
      <c r="Y58" s="7">
        <f>'NG West Shocks'!BE29</f>
        <v>25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2:36" x14ac:dyDescent="0.2">
      <c r="B59" s="3">
        <f>'NG West Shocks'!AH30</f>
        <v>17</v>
      </c>
      <c r="C59" s="7">
        <f>'NG West Shocks'!AI30</f>
        <v>0.996</v>
      </c>
      <c r="D59" s="7">
        <f>'NG West Shocks'!AJ30</f>
        <v>1.0249999999999999</v>
      </c>
      <c r="E59" s="7">
        <f>'NG West Shocks'!AK30</f>
        <v>1.0029999999999999</v>
      </c>
      <c r="F59" s="7">
        <f>'NG West Shocks'!AL30</f>
        <v>0.99199999999999999</v>
      </c>
      <c r="G59" s="7">
        <f>'NG West Shocks'!AM30</f>
        <v>0.95399999999999996</v>
      </c>
      <c r="H59" s="7">
        <f>'NG West Shocks'!AN30</f>
        <v>1.02</v>
      </c>
      <c r="I59" s="7">
        <f>'NG West Shocks'!AO30</f>
        <v>1.01</v>
      </c>
      <c r="J59" s="7">
        <f>'NG West Shocks'!AP30</f>
        <v>0.98299999999999998</v>
      </c>
      <c r="K59" s="7">
        <f>'NG West Shocks'!AQ30</f>
        <v>0.97</v>
      </c>
      <c r="L59" s="7">
        <f>'NG West Shocks'!AR30</f>
        <v>0.99399999999999999</v>
      </c>
      <c r="M59" s="7">
        <f>'NG West Shocks'!AS30</f>
        <v>1.012</v>
      </c>
      <c r="N59" s="7">
        <f>'NG West Shocks'!AT30</f>
        <v>1.0469999999999999</v>
      </c>
      <c r="O59" s="7">
        <f>'NG West Shocks'!AU30</f>
        <v>1.0369999999999999</v>
      </c>
      <c r="P59" s="7">
        <f>'NG West Shocks'!AV30</f>
        <v>1.006</v>
      </c>
      <c r="Q59" s="7">
        <f>'NG West Shocks'!AW30</f>
        <v>1.0049999999999999</v>
      </c>
      <c r="R59" s="7">
        <f>'NG West Shocks'!AX30</f>
        <v>1.0029999999999999</v>
      </c>
      <c r="S59" s="7">
        <f>'NG West Shocks'!AY30</f>
        <v>0.95599999999999996</v>
      </c>
      <c r="T59" s="7">
        <f>'NG West Shocks'!AZ30</f>
        <v>0.95099999999999996</v>
      </c>
      <c r="U59" s="7">
        <f>'NG West Shocks'!BA30</f>
        <v>0.996</v>
      </c>
      <c r="V59" s="7">
        <f>'NG West Shocks'!BB30</f>
        <v>1.032</v>
      </c>
      <c r="W59" s="3">
        <f>'NG West Shocks'!BC30</f>
        <v>3</v>
      </c>
      <c r="X59" s="3">
        <f>'NG West Shocks'!BD30</f>
        <v>0.99959999999999982</v>
      </c>
      <c r="Y59" s="7">
        <f>'NG West Shocks'!BE30</f>
        <v>26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2:36" x14ac:dyDescent="0.2">
      <c r="B60" s="3">
        <f>'NG West Shocks'!AH31</f>
        <v>7</v>
      </c>
      <c r="C60" s="7">
        <f>'NG West Shocks'!AI31</f>
        <v>0.97399999999999998</v>
      </c>
      <c r="D60" s="7">
        <f>'NG West Shocks'!AJ31</f>
        <v>0.998</v>
      </c>
      <c r="E60" s="7">
        <f>'NG West Shocks'!AK31</f>
        <v>0.98299999999999998</v>
      </c>
      <c r="F60" s="7">
        <f>'NG West Shocks'!AL31</f>
        <v>1.014</v>
      </c>
      <c r="G60" s="7">
        <f>'NG West Shocks'!AM31</f>
        <v>0.98199999999999998</v>
      </c>
      <c r="H60" s="7">
        <f>'NG West Shocks'!AN31</f>
        <v>0.999</v>
      </c>
      <c r="I60" s="7">
        <f>'NG West Shocks'!AO31</f>
        <v>1.0549999999999999</v>
      </c>
      <c r="J60" s="7">
        <f>'NG West Shocks'!AP31</f>
        <v>0.98499999999999999</v>
      </c>
      <c r="K60" s="7">
        <f>'NG West Shocks'!AQ31</f>
        <v>1.038</v>
      </c>
      <c r="L60" s="7">
        <f>'NG West Shocks'!AR31</f>
        <v>0.999</v>
      </c>
      <c r="M60" s="7">
        <f>'NG West Shocks'!AS31</f>
        <v>0.995</v>
      </c>
      <c r="N60" s="7">
        <f>'NG West Shocks'!AT31</f>
        <v>1.044</v>
      </c>
      <c r="O60" s="7">
        <f>'NG West Shocks'!AU31</f>
        <v>1.038</v>
      </c>
      <c r="P60" s="7">
        <f>'NG West Shocks'!AV31</f>
        <v>0.98299999999999998</v>
      </c>
      <c r="Q60" s="7">
        <f>'NG West Shocks'!AW31</f>
        <v>0.95799999999999996</v>
      </c>
      <c r="R60" s="7">
        <f>'NG West Shocks'!AX31</f>
        <v>1.0029999999999999</v>
      </c>
      <c r="S60" s="7">
        <f>'NG West Shocks'!AY31</f>
        <v>1.01</v>
      </c>
      <c r="T60" s="7">
        <f>'NG West Shocks'!AZ31</f>
        <v>0.98099999999999998</v>
      </c>
      <c r="U60" s="7">
        <f>'NG West Shocks'!BA31</f>
        <v>0.96</v>
      </c>
      <c r="V60" s="7">
        <f>'NG West Shocks'!BB31</f>
        <v>0.98599999999999999</v>
      </c>
      <c r="W60" s="3">
        <f>'NG West Shocks'!BC31</f>
        <v>35</v>
      </c>
      <c r="X60" s="3">
        <f>'NG West Shocks'!BD31</f>
        <v>0.9992500000000003</v>
      </c>
      <c r="Y60" s="7">
        <f>'NG West Shocks'!BE31</f>
        <v>27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2:36" x14ac:dyDescent="0.2">
      <c r="B61" s="3">
        <f>'NG West Shocks'!AH32</f>
        <v>3</v>
      </c>
      <c r="C61" s="7">
        <f>'NG West Shocks'!AI32</f>
        <v>0.98699999999999999</v>
      </c>
      <c r="D61" s="7">
        <f>'NG West Shocks'!AJ32</f>
        <v>1.0149999999999999</v>
      </c>
      <c r="E61" s="7">
        <f>'NG West Shocks'!AK32</f>
        <v>0.99099999999999999</v>
      </c>
      <c r="F61" s="7">
        <f>'NG West Shocks'!AL32</f>
        <v>1.0249999999999999</v>
      </c>
      <c r="G61" s="7">
        <f>'NG West Shocks'!AM32</f>
        <v>0.995</v>
      </c>
      <c r="H61" s="7">
        <f>'NG West Shocks'!AN32</f>
        <v>0.96399999999999997</v>
      </c>
      <c r="I61" s="7">
        <f>'NG West Shocks'!AO32</f>
        <v>1.008</v>
      </c>
      <c r="J61" s="7">
        <f>'NG West Shocks'!AP32</f>
        <v>0.99299999999999999</v>
      </c>
      <c r="K61" s="7">
        <f>'NG West Shocks'!AQ32</f>
        <v>0.98</v>
      </c>
      <c r="L61" s="7">
        <f>'NG West Shocks'!AR32</f>
        <v>0.99199999999999999</v>
      </c>
      <c r="M61" s="7">
        <f>'NG West Shocks'!AS32</f>
        <v>1.0089999999999999</v>
      </c>
      <c r="N61" s="7">
        <f>'NG West Shocks'!AT32</f>
        <v>0.98799999999999999</v>
      </c>
      <c r="O61" s="7">
        <f>'NG West Shocks'!AU32</f>
        <v>1.0549999999999999</v>
      </c>
      <c r="P61" s="7">
        <f>'NG West Shocks'!AV32</f>
        <v>0.98399999999999999</v>
      </c>
      <c r="Q61" s="7">
        <f>'NG West Shocks'!AW32</f>
        <v>1.0149999999999999</v>
      </c>
      <c r="R61" s="7">
        <f>'NG West Shocks'!AX32</f>
        <v>1.012</v>
      </c>
      <c r="S61" s="7">
        <f>'NG West Shocks'!AY32</f>
        <v>1.002</v>
      </c>
      <c r="T61" s="7">
        <f>'NG West Shocks'!AZ32</f>
        <v>1.0009999999999999</v>
      </c>
      <c r="U61" s="7">
        <f>'NG West Shocks'!BA32</f>
        <v>0.98099999999999998</v>
      </c>
      <c r="V61" s="7">
        <f>'NG West Shocks'!BB32</f>
        <v>0.98499999999999999</v>
      </c>
      <c r="W61" s="3">
        <f>'NG West Shocks'!BC32</f>
        <v>37</v>
      </c>
      <c r="X61" s="3">
        <f>'NG West Shocks'!BD32</f>
        <v>0.99909999999999999</v>
      </c>
      <c r="Y61" s="7">
        <f>'NG West Shocks'!BE32</f>
        <v>28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2:36" x14ac:dyDescent="0.2">
      <c r="B62" s="3">
        <f>'NG West Shocks'!AH33</f>
        <v>19</v>
      </c>
      <c r="C62" s="7">
        <f>'NG West Shocks'!AI33</f>
        <v>0.97499999999999998</v>
      </c>
      <c r="D62" s="7">
        <f>'NG West Shocks'!AJ33</f>
        <v>0.99099999999999999</v>
      </c>
      <c r="E62" s="7">
        <f>'NG West Shocks'!AK33</f>
        <v>0.98299999999999998</v>
      </c>
      <c r="F62" s="7">
        <f>'NG West Shocks'!AL33</f>
        <v>1.0169999999999999</v>
      </c>
      <c r="G62" s="7">
        <f>'NG West Shocks'!AM33</f>
        <v>1.0569999999999999</v>
      </c>
      <c r="H62" s="7">
        <f>'NG West Shocks'!AN33</f>
        <v>1.016</v>
      </c>
      <c r="I62" s="7">
        <f>'NG West Shocks'!AO33</f>
        <v>0.99199999999999999</v>
      </c>
      <c r="J62" s="7">
        <f>'NG West Shocks'!AP33</f>
        <v>1.0169999999999999</v>
      </c>
      <c r="K62" s="7">
        <f>'NG West Shocks'!AQ33</f>
        <v>0.97699999999999998</v>
      </c>
      <c r="L62" s="7">
        <f>'NG West Shocks'!AR33</f>
        <v>0.995</v>
      </c>
      <c r="M62" s="7">
        <f>'NG West Shocks'!AS33</f>
        <v>0.97899999999999998</v>
      </c>
      <c r="N62" s="7">
        <f>'NG West Shocks'!AT33</f>
        <v>0.98399999999999999</v>
      </c>
      <c r="O62" s="7">
        <f>'NG West Shocks'!AU33</f>
        <v>1.0289999999999999</v>
      </c>
      <c r="P62" s="7">
        <f>'NG West Shocks'!AV33</f>
        <v>1.0129999999999999</v>
      </c>
      <c r="Q62" s="7">
        <f>'NG West Shocks'!AW33</f>
        <v>0.98499999999999999</v>
      </c>
      <c r="R62" s="7">
        <f>'NG West Shocks'!AX33</f>
        <v>0.98699999999999999</v>
      </c>
      <c r="S62" s="7">
        <f>'NG West Shocks'!AY33</f>
        <v>0.96699999999999997</v>
      </c>
      <c r="T62" s="7">
        <f>'NG West Shocks'!AZ33</f>
        <v>1.0109999999999999</v>
      </c>
      <c r="U62" s="7">
        <f>'NG West Shocks'!BA33</f>
        <v>1.0249999999999999</v>
      </c>
      <c r="V62" s="7">
        <f>'NG West Shocks'!BB33</f>
        <v>0.98099999999999998</v>
      </c>
      <c r="W62" s="3">
        <f>'NG West Shocks'!BC33</f>
        <v>42</v>
      </c>
      <c r="X62" s="3">
        <f>'NG West Shocks'!BD33</f>
        <v>0.99904999999999988</v>
      </c>
      <c r="Y62" s="7">
        <f>'NG West Shocks'!BE33</f>
        <v>29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2:36" x14ac:dyDescent="0.2">
      <c r="B63" s="3">
        <f>'NG West Shocks'!AH34</f>
        <v>6</v>
      </c>
      <c r="C63" s="7">
        <f>'NG West Shocks'!AI34</f>
        <v>0.97499999999999998</v>
      </c>
      <c r="D63" s="7">
        <f>'NG West Shocks'!AJ34</f>
        <v>1.0029999999999999</v>
      </c>
      <c r="E63" s="7">
        <f>'NG West Shocks'!AK34</f>
        <v>0.99299999999999999</v>
      </c>
      <c r="F63" s="7">
        <f>'NG West Shocks'!AL34</f>
        <v>0.96799999999999997</v>
      </c>
      <c r="G63" s="7">
        <f>'NG West Shocks'!AM34</f>
        <v>0.98399999999999999</v>
      </c>
      <c r="H63" s="7">
        <f>'NG West Shocks'!AN34</f>
        <v>1.024</v>
      </c>
      <c r="I63" s="7">
        <f>'NG West Shocks'!AO34</f>
        <v>1</v>
      </c>
      <c r="J63" s="7">
        <f>'NG West Shocks'!AP34</f>
        <v>1.0089999999999999</v>
      </c>
      <c r="K63" s="7">
        <f>'NG West Shocks'!AQ34</f>
        <v>0.97899999999999998</v>
      </c>
      <c r="L63" s="7">
        <f>'NG West Shocks'!AR34</f>
        <v>0.96</v>
      </c>
      <c r="M63" s="7">
        <f>'NG West Shocks'!AS34</f>
        <v>0.995</v>
      </c>
      <c r="N63" s="7">
        <f>'NG West Shocks'!AT34</f>
        <v>1.022</v>
      </c>
      <c r="O63" s="7">
        <f>'NG West Shocks'!AU34</f>
        <v>1.0109999999999999</v>
      </c>
      <c r="P63" s="7">
        <f>'NG West Shocks'!AV34</f>
        <v>1.028</v>
      </c>
      <c r="Q63" s="7">
        <f>'NG West Shocks'!AW34</f>
        <v>1.036</v>
      </c>
      <c r="R63" s="7">
        <f>'NG West Shocks'!AX34</f>
        <v>1.024</v>
      </c>
      <c r="S63" s="7">
        <f>'NG West Shocks'!AY34</f>
        <v>0.97799999999999998</v>
      </c>
      <c r="T63" s="7">
        <f>'NG West Shocks'!AZ34</f>
        <v>0.97899999999999998</v>
      </c>
      <c r="U63" s="7">
        <f>'NG West Shocks'!BA34</f>
        <v>0.99099999999999999</v>
      </c>
      <c r="V63" s="7">
        <f>'NG West Shocks'!BB34</f>
        <v>1.0149999999999999</v>
      </c>
      <c r="W63" s="3">
        <f>'NG West Shocks'!BC34</f>
        <v>12</v>
      </c>
      <c r="X63" s="3">
        <f>'NG West Shocks'!BD34</f>
        <v>0.99870000000000003</v>
      </c>
      <c r="Y63" s="7">
        <f>'NG West Shocks'!BE34</f>
        <v>30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2:36" x14ac:dyDescent="0.2">
      <c r="B64" s="3">
        <f>'NG West Shocks'!AH35</f>
        <v>2</v>
      </c>
      <c r="C64" s="7">
        <f>'NG West Shocks'!AI35</f>
        <v>0.96899999999999997</v>
      </c>
      <c r="D64" s="7">
        <f>'NG West Shocks'!AJ35</f>
        <v>0.96699999999999997</v>
      </c>
      <c r="E64" s="7">
        <f>'NG West Shocks'!AK35</f>
        <v>1.0089999999999999</v>
      </c>
      <c r="F64" s="7">
        <f>'NG West Shocks'!AL35</f>
        <v>1.046</v>
      </c>
      <c r="G64" s="7">
        <f>'NG West Shocks'!AM35</f>
        <v>1.0329999999999999</v>
      </c>
      <c r="H64" s="7">
        <f>'NG West Shocks'!AN35</f>
        <v>0.94099999999999995</v>
      </c>
      <c r="I64" s="7">
        <f>'NG West Shocks'!AO35</f>
        <v>0.97899999999999998</v>
      </c>
      <c r="J64" s="7">
        <f>'NG West Shocks'!AP35</f>
        <v>0.97599999999999998</v>
      </c>
      <c r="K64" s="7">
        <f>'NG West Shocks'!AQ35</f>
        <v>1.0640000000000001</v>
      </c>
      <c r="L64" s="7">
        <f>'NG West Shocks'!AR35</f>
        <v>0.98899999999999999</v>
      </c>
      <c r="M64" s="7">
        <f>'NG West Shocks'!AS35</f>
        <v>0.997</v>
      </c>
      <c r="N64" s="7">
        <f>'NG West Shocks'!AT35</f>
        <v>1.022</v>
      </c>
      <c r="O64" s="7">
        <f>'NG West Shocks'!AU35</f>
        <v>0.98099999999999998</v>
      </c>
      <c r="P64" s="7">
        <f>'NG West Shocks'!AV35</f>
        <v>0.96499999999999997</v>
      </c>
      <c r="Q64" s="7">
        <f>'NG West Shocks'!AW35</f>
        <v>1.0269999999999999</v>
      </c>
      <c r="R64" s="7">
        <f>'NG West Shocks'!AX35</f>
        <v>0.97199999999999998</v>
      </c>
      <c r="S64" s="7">
        <f>'NG West Shocks'!AY35</f>
        <v>1.0129999999999999</v>
      </c>
      <c r="T64" s="7">
        <f>'NG West Shocks'!AZ35</f>
        <v>1.038</v>
      </c>
      <c r="U64" s="7">
        <f>'NG West Shocks'!BA35</f>
        <v>1</v>
      </c>
      <c r="V64" s="7">
        <f>'NG West Shocks'!BB35</f>
        <v>0.97499999999999998</v>
      </c>
      <c r="W64" s="3">
        <f>'NG West Shocks'!BC35</f>
        <v>47</v>
      </c>
      <c r="X64" s="3">
        <f>'NG West Shocks'!BD35</f>
        <v>0.99814999999999987</v>
      </c>
      <c r="Y64" s="7">
        <f>'NG West Shocks'!BE35</f>
        <v>31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2:36" x14ac:dyDescent="0.2">
      <c r="B65" s="3">
        <f>'NG West Shocks'!AH36</f>
        <v>37</v>
      </c>
      <c r="C65" s="7">
        <f>'NG West Shocks'!AI36</f>
        <v>1.0549999999999999</v>
      </c>
      <c r="D65" s="7">
        <f>'NG West Shocks'!AJ36</f>
        <v>1.008</v>
      </c>
      <c r="E65" s="7">
        <f>'NG West Shocks'!AK36</f>
        <v>1.014</v>
      </c>
      <c r="F65" s="7">
        <f>'NG West Shocks'!AL36</f>
        <v>1.0149999999999999</v>
      </c>
      <c r="G65" s="7">
        <f>'NG West Shocks'!AM36</f>
        <v>1.0269999999999999</v>
      </c>
      <c r="H65" s="7">
        <f>'NG West Shocks'!AN36</f>
        <v>0.96699999999999997</v>
      </c>
      <c r="I65" s="7">
        <f>'NG West Shocks'!AO36</f>
        <v>0.98899999999999999</v>
      </c>
      <c r="J65" s="7">
        <f>'NG West Shocks'!AP36</f>
        <v>0.97399999999999998</v>
      </c>
      <c r="K65" s="7">
        <f>'NG West Shocks'!AQ36</f>
        <v>0.94699999999999995</v>
      </c>
      <c r="L65" s="7">
        <f>'NG West Shocks'!AR36</f>
        <v>0.98</v>
      </c>
      <c r="M65" s="7">
        <f>'NG West Shocks'!AS36</f>
        <v>1.0109999999999999</v>
      </c>
      <c r="N65" s="7">
        <f>'NG West Shocks'!AT36</f>
        <v>0.97899999999999998</v>
      </c>
      <c r="O65" s="7">
        <f>'NG West Shocks'!AU36</f>
        <v>1.0169999999999999</v>
      </c>
      <c r="P65" s="7">
        <f>'NG West Shocks'!AV36</f>
        <v>0.99299999999999999</v>
      </c>
      <c r="Q65" s="7">
        <f>'NG West Shocks'!AW36</f>
        <v>0.98499999999999999</v>
      </c>
      <c r="R65" s="7">
        <f>'NG West Shocks'!AX36</f>
        <v>0.995</v>
      </c>
      <c r="S65" s="7">
        <f>'NG West Shocks'!AY36</f>
        <v>1.014</v>
      </c>
      <c r="T65" s="7">
        <f>'NG West Shocks'!AZ36</f>
        <v>0.99299999999999999</v>
      </c>
      <c r="U65" s="7">
        <f>'NG West Shocks'!BA36</f>
        <v>0.998</v>
      </c>
      <c r="V65" s="7">
        <f>'NG West Shocks'!BB36</f>
        <v>0.99299999999999999</v>
      </c>
      <c r="W65" s="3">
        <f>'NG West Shocks'!BC36</f>
        <v>33</v>
      </c>
      <c r="X65" s="3">
        <f>'NG West Shocks'!BD36</f>
        <v>0.9976999999999997</v>
      </c>
      <c r="Y65" s="7">
        <f>'NG West Shocks'!BE36</f>
        <v>32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2:36" x14ac:dyDescent="0.2">
      <c r="B66" s="3">
        <f>'NG West Shocks'!AH37</f>
        <v>16</v>
      </c>
      <c r="C66" s="7">
        <f>'NG West Shocks'!AI37</f>
        <v>1.0109999999999999</v>
      </c>
      <c r="D66" s="7">
        <f>'NG West Shocks'!AJ37</f>
        <v>0.999</v>
      </c>
      <c r="E66" s="7">
        <f>'NG West Shocks'!AK37</f>
        <v>0.98199999999999998</v>
      </c>
      <c r="F66" s="7">
        <f>'NG West Shocks'!AL37</f>
        <v>0.999</v>
      </c>
      <c r="G66" s="7">
        <f>'NG West Shocks'!AM37</f>
        <v>1.0349999999999999</v>
      </c>
      <c r="H66" s="7">
        <f>'NG West Shocks'!AN37</f>
        <v>1.0029999999999999</v>
      </c>
      <c r="I66" s="7">
        <f>'NG West Shocks'!AO37</f>
        <v>1.0449999999999999</v>
      </c>
      <c r="J66" s="7">
        <f>'NG West Shocks'!AP37</f>
        <v>1</v>
      </c>
      <c r="K66" s="7">
        <f>'NG West Shocks'!AQ37</f>
        <v>0.98399999999999999</v>
      </c>
      <c r="L66" s="7">
        <f>'NG West Shocks'!AR37</f>
        <v>0.97099999999999997</v>
      </c>
      <c r="M66" s="7">
        <f>'NG West Shocks'!AS37</f>
        <v>0.96799999999999997</v>
      </c>
      <c r="N66" s="7">
        <f>'NG West Shocks'!AT37</f>
        <v>1.004</v>
      </c>
      <c r="O66" s="7">
        <f>'NG West Shocks'!AU37</f>
        <v>1.0449999999999999</v>
      </c>
      <c r="P66" s="7">
        <f>'NG West Shocks'!AV37</f>
        <v>1.0209999999999999</v>
      </c>
      <c r="Q66" s="7">
        <f>'NG West Shocks'!AW37</f>
        <v>0.98399999999999999</v>
      </c>
      <c r="R66" s="7">
        <f>'NG West Shocks'!AX37</f>
        <v>0.98</v>
      </c>
      <c r="S66" s="7">
        <f>'NG West Shocks'!AY37</f>
        <v>0.98099999999999998</v>
      </c>
      <c r="T66" s="7">
        <f>'NG West Shocks'!AZ37</f>
        <v>0.98799999999999999</v>
      </c>
      <c r="U66" s="7">
        <f>'NG West Shocks'!BA37</f>
        <v>0.98399999999999999</v>
      </c>
      <c r="V66" s="7">
        <f>'NG West Shocks'!BB37</f>
        <v>0.96799999999999997</v>
      </c>
      <c r="W66" s="3">
        <f>'NG West Shocks'!BC37</f>
        <v>49</v>
      </c>
      <c r="X66" s="3">
        <f>'NG West Shocks'!BD37</f>
        <v>0.99760000000000004</v>
      </c>
      <c r="Y66" s="7">
        <f>'NG West Shocks'!BE37</f>
        <v>33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2:36" x14ac:dyDescent="0.2">
      <c r="B67" s="3">
        <f>'NG West Shocks'!AH38</f>
        <v>41</v>
      </c>
      <c r="C67" s="7">
        <f>'NG West Shocks'!AI38</f>
        <v>1.022</v>
      </c>
      <c r="D67" s="7">
        <f>'NG West Shocks'!AJ38</f>
        <v>1.0329999999999999</v>
      </c>
      <c r="E67" s="7">
        <f>'NG West Shocks'!AK38</f>
        <v>1.016</v>
      </c>
      <c r="F67" s="7">
        <f>'NG West Shocks'!AL38</f>
        <v>1.0029999999999999</v>
      </c>
      <c r="G67" s="7">
        <f>'NG West Shocks'!AM38</f>
        <v>1.0129999999999999</v>
      </c>
      <c r="H67" s="7">
        <f>'NG West Shocks'!AN38</f>
        <v>0.997</v>
      </c>
      <c r="I67" s="7">
        <f>'NG West Shocks'!AO38</f>
        <v>0.995</v>
      </c>
      <c r="J67" s="7">
        <f>'NG West Shocks'!AP38</f>
        <v>1.008</v>
      </c>
      <c r="K67" s="7">
        <f>'NG West Shocks'!AQ38</f>
        <v>0.95399999999999996</v>
      </c>
      <c r="L67" s="7">
        <f>'NG West Shocks'!AR38</f>
        <v>0.996</v>
      </c>
      <c r="M67" s="7">
        <f>'NG West Shocks'!AS38</f>
        <v>0.99099999999999999</v>
      </c>
      <c r="N67" s="7">
        <f>'NG West Shocks'!AT38</f>
        <v>1.0309999999999999</v>
      </c>
      <c r="O67" s="7">
        <f>'NG West Shocks'!AU38</f>
        <v>1.018</v>
      </c>
      <c r="P67" s="7">
        <f>'NG West Shocks'!AV38</f>
        <v>0.99</v>
      </c>
      <c r="Q67" s="7">
        <f>'NG West Shocks'!AW38</f>
        <v>0.98399999999999999</v>
      </c>
      <c r="R67" s="7">
        <f>'NG West Shocks'!AX38</f>
        <v>0.98299999999999998</v>
      </c>
      <c r="S67" s="7">
        <f>'NG West Shocks'!AY38</f>
        <v>0.97699999999999998</v>
      </c>
      <c r="T67" s="7">
        <f>'NG West Shocks'!AZ38</f>
        <v>0.97799999999999998</v>
      </c>
      <c r="U67" s="7">
        <f>'NG West Shocks'!BA38</f>
        <v>0.97099999999999997</v>
      </c>
      <c r="V67" s="7">
        <f>'NG West Shocks'!BB38</f>
        <v>0.98599999999999999</v>
      </c>
      <c r="W67" s="3">
        <f>'NG West Shocks'!BC38</f>
        <v>35</v>
      </c>
      <c r="X67" s="3">
        <f>'NG West Shocks'!BD38</f>
        <v>0.9973000000000003</v>
      </c>
      <c r="Y67" s="7">
        <f>'NG West Shocks'!BE38</f>
        <v>34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2:36" x14ac:dyDescent="0.2">
      <c r="B68" s="3">
        <f>'NG West Shocks'!AH39</f>
        <v>10</v>
      </c>
      <c r="C68" s="7">
        <f>'NG West Shocks'!AI39</f>
        <v>0.999</v>
      </c>
      <c r="D68" s="7">
        <f>'NG West Shocks'!AJ39</f>
        <v>1.002</v>
      </c>
      <c r="E68" s="7">
        <f>'NG West Shocks'!AK39</f>
        <v>0.97699999999999998</v>
      </c>
      <c r="F68" s="7">
        <f>'NG West Shocks'!AL39</f>
        <v>0.97799999999999998</v>
      </c>
      <c r="G68" s="7">
        <f>'NG West Shocks'!AM39</f>
        <v>1.0489999999999999</v>
      </c>
      <c r="H68" s="7">
        <f>'NG West Shocks'!AN39</f>
        <v>1.002</v>
      </c>
      <c r="I68" s="7">
        <f>'NG West Shocks'!AO39</f>
        <v>1.0009999999999999</v>
      </c>
      <c r="J68" s="7">
        <f>'NG West Shocks'!AP39</f>
        <v>1.004</v>
      </c>
      <c r="K68" s="7">
        <f>'NG West Shocks'!AQ39</f>
        <v>0.94499999999999995</v>
      </c>
      <c r="L68" s="7">
        <f>'NG West Shocks'!AR39</f>
        <v>0.96599999999999997</v>
      </c>
      <c r="M68" s="7">
        <f>'NG West Shocks'!AS39</f>
        <v>0.96599999999999997</v>
      </c>
      <c r="N68" s="7">
        <f>'NG West Shocks'!AT39</f>
        <v>1.04</v>
      </c>
      <c r="O68" s="7">
        <f>'NG West Shocks'!AU39</f>
        <v>0.98399999999999999</v>
      </c>
      <c r="P68" s="7">
        <f>'NG West Shocks'!AV39</f>
        <v>1.032</v>
      </c>
      <c r="Q68" s="7">
        <f>'NG West Shocks'!AW39</f>
        <v>0.95099999999999996</v>
      </c>
      <c r="R68" s="7">
        <f>'NG West Shocks'!AX39</f>
        <v>1.0249999999999999</v>
      </c>
      <c r="S68" s="7">
        <f>'NG West Shocks'!AY39</f>
        <v>1.012</v>
      </c>
      <c r="T68" s="7">
        <f>'NG West Shocks'!AZ39</f>
        <v>0.98799999999999999</v>
      </c>
      <c r="U68" s="7">
        <f>'NG West Shocks'!BA39</f>
        <v>1.008</v>
      </c>
      <c r="V68" s="7">
        <f>'NG West Shocks'!BB39</f>
        <v>1.016</v>
      </c>
      <c r="W68" s="3">
        <f>'NG West Shocks'!BC39</f>
        <v>10</v>
      </c>
      <c r="X68" s="3">
        <f>'NG West Shocks'!BD39</f>
        <v>0.99724999999999997</v>
      </c>
      <c r="Y68" s="7">
        <f>'NG West Shocks'!BE39</f>
        <v>35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2:36" x14ac:dyDescent="0.2">
      <c r="B69" s="3">
        <f>'NG West Shocks'!AH40</f>
        <v>27</v>
      </c>
      <c r="C69" s="7">
        <f>'NG West Shocks'!AI40</f>
        <v>0.97199999999999998</v>
      </c>
      <c r="D69" s="7">
        <f>'NG West Shocks'!AJ40</f>
        <v>1.004</v>
      </c>
      <c r="E69" s="7">
        <f>'NG West Shocks'!AK40</f>
        <v>1.0309999999999999</v>
      </c>
      <c r="F69" s="7">
        <f>'NG West Shocks'!AL40</f>
        <v>0.95399999999999996</v>
      </c>
      <c r="G69" s="7">
        <f>'NG West Shocks'!AM40</f>
        <v>0.97699999999999998</v>
      </c>
      <c r="H69" s="7">
        <f>'NG West Shocks'!AN40</f>
        <v>1.0009999999999999</v>
      </c>
      <c r="I69" s="7">
        <f>'NG West Shocks'!AO40</f>
        <v>0.98699999999999999</v>
      </c>
      <c r="J69" s="7">
        <f>'NG West Shocks'!AP40</f>
        <v>1.006</v>
      </c>
      <c r="K69" s="7">
        <f>'NG West Shocks'!AQ40</f>
        <v>1.004</v>
      </c>
      <c r="L69" s="7">
        <f>'NG West Shocks'!AR40</f>
        <v>0.97299999999999998</v>
      </c>
      <c r="M69" s="7">
        <f>'NG West Shocks'!AS40</f>
        <v>1.002</v>
      </c>
      <c r="N69" s="7">
        <f>'NG West Shocks'!AT40</f>
        <v>0.999</v>
      </c>
      <c r="O69" s="7">
        <f>'NG West Shocks'!AU40</f>
        <v>0.95499999999999996</v>
      </c>
      <c r="P69" s="7">
        <f>'NG West Shocks'!AV40</f>
        <v>1.006</v>
      </c>
      <c r="Q69" s="7">
        <f>'NG West Shocks'!AW40</f>
        <v>1.0289999999999999</v>
      </c>
      <c r="R69" s="7">
        <f>'NG West Shocks'!AX40</f>
        <v>0.97899999999999998</v>
      </c>
      <c r="S69" s="7">
        <f>'NG West Shocks'!AY40</f>
        <v>1.0109999999999999</v>
      </c>
      <c r="T69" s="7">
        <f>'NG West Shocks'!AZ40</f>
        <v>1.0249999999999999</v>
      </c>
      <c r="U69" s="7">
        <f>'NG West Shocks'!BA40</f>
        <v>1.0269999999999999</v>
      </c>
      <c r="V69" s="7">
        <f>'NG West Shocks'!BB40</f>
        <v>0.998</v>
      </c>
      <c r="W69" s="3">
        <f>'NG West Shocks'!BC40</f>
        <v>27</v>
      </c>
      <c r="X69" s="3">
        <f>'NG West Shocks'!BD40</f>
        <v>0.99700000000000011</v>
      </c>
      <c r="Y69" s="7">
        <f>'NG West Shocks'!BE40</f>
        <v>36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2:36" x14ac:dyDescent="0.2">
      <c r="B70" s="3">
        <f>'NG West Shocks'!AH41</f>
        <v>45</v>
      </c>
      <c r="C70" s="7">
        <f>'NG West Shocks'!AI41</f>
        <v>1</v>
      </c>
      <c r="D70" s="7">
        <f>'NG West Shocks'!AJ41</f>
        <v>0.97299999999999998</v>
      </c>
      <c r="E70" s="7">
        <f>'NG West Shocks'!AK41</f>
        <v>1.0189999999999999</v>
      </c>
      <c r="F70" s="7">
        <f>'NG West Shocks'!AL41</f>
        <v>1.0049999999999999</v>
      </c>
      <c r="G70" s="7">
        <f>'NG West Shocks'!AM41</f>
        <v>1.03</v>
      </c>
      <c r="H70" s="7">
        <f>'NG West Shocks'!AN41</f>
        <v>0.96199999999999997</v>
      </c>
      <c r="I70" s="7">
        <f>'NG West Shocks'!AO41</f>
        <v>1.0069999999999999</v>
      </c>
      <c r="J70" s="7">
        <f>'NG West Shocks'!AP41</f>
        <v>0.996</v>
      </c>
      <c r="K70" s="7">
        <f>'NG West Shocks'!AQ41</f>
        <v>0.96399999999999997</v>
      </c>
      <c r="L70" s="7">
        <f>'NG West Shocks'!AR41</f>
        <v>1.0189999999999999</v>
      </c>
      <c r="M70" s="7">
        <f>'NG West Shocks'!AS41</f>
        <v>1.034</v>
      </c>
      <c r="N70" s="7">
        <f>'NG West Shocks'!AT41</f>
        <v>1.0349999999999999</v>
      </c>
      <c r="O70" s="7">
        <f>'NG West Shocks'!AU41</f>
        <v>0.97199999999999998</v>
      </c>
      <c r="P70" s="7">
        <f>'NG West Shocks'!AV41</f>
        <v>1</v>
      </c>
      <c r="Q70" s="7">
        <f>'NG West Shocks'!AW41</f>
        <v>1.026</v>
      </c>
      <c r="R70" s="7">
        <f>'NG West Shocks'!AX41</f>
        <v>1.0129999999999999</v>
      </c>
      <c r="S70" s="7">
        <f>'NG West Shocks'!AY41</f>
        <v>0.97099999999999997</v>
      </c>
      <c r="T70" s="7">
        <f>'NG West Shocks'!AZ41</f>
        <v>0.94299999999999995</v>
      </c>
      <c r="U70" s="7">
        <f>'NG West Shocks'!BA41</f>
        <v>0.97399999999999998</v>
      </c>
      <c r="V70" s="7">
        <f>'NG West Shocks'!BB41</f>
        <v>0.997</v>
      </c>
      <c r="W70" s="3">
        <f>'NG West Shocks'!BC41</f>
        <v>28</v>
      </c>
      <c r="X70" s="3">
        <f>'NG West Shocks'!BD41</f>
        <v>0.99700000000000011</v>
      </c>
      <c r="Y70" s="7">
        <f>'NG West Shocks'!BE41</f>
        <v>36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2:36" x14ac:dyDescent="0.2">
      <c r="B71" s="3">
        <f>'NG West Shocks'!AH42</f>
        <v>47</v>
      </c>
      <c r="C71" s="7">
        <f>'NG West Shocks'!AI42</f>
        <v>0.98899999999999999</v>
      </c>
      <c r="D71" s="7">
        <f>'NG West Shocks'!AJ42</f>
        <v>1.0089999999999999</v>
      </c>
      <c r="E71" s="7">
        <f>'NG West Shocks'!AK42</f>
        <v>1.01</v>
      </c>
      <c r="F71" s="7">
        <f>'NG West Shocks'!AL42</f>
        <v>0.98299999999999998</v>
      </c>
      <c r="G71" s="7">
        <f>'NG West Shocks'!AM42</f>
        <v>0.97</v>
      </c>
      <c r="H71" s="7">
        <f>'NG West Shocks'!AN42</f>
        <v>0.98099999999999998</v>
      </c>
      <c r="I71" s="7">
        <f>'NG West Shocks'!AO42</f>
        <v>1.0269999999999999</v>
      </c>
      <c r="J71" s="7">
        <f>'NG West Shocks'!AP42</f>
        <v>0.97</v>
      </c>
      <c r="K71" s="7">
        <f>'NG West Shocks'!AQ42</f>
        <v>0.98499999999999999</v>
      </c>
      <c r="L71" s="7">
        <f>'NG West Shocks'!AR42</f>
        <v>1.0329999999999999</v>
      </c>
      <c r="M71" s="7">
        <f>'NG West Shocks'!AS42</f>
        <v>0.98099999999999998</v>
      </c>
      <c r="N71" s="7">
        <f>'NG West Shocks'!AT42</f>
        <v>1.014</v>
      </c>
      <c r="O71" s="7">
        <f>'NG West Shocks'!AU42</f>
        <v>0.98399999999999999</v>
      </c>
      <c r="P71" s="7">
        <f>'NG West Shocks'!AV42</f>
        <v>1.0009999999999999</v>
      </c>
      <c r="Q71" s="7">
        <f>'NG West Shocks'!AW42</f>
        <v>1.0429999999999999</v>
      </c>
      <c r="R71" s="7">
        <f>'NG West Shocks'!AX42</f>
        <v>1.0169999999999999</v>
      </c>
      <c r="S71" s="7">
        <f>'NG West Shocks'!AY42</f>
        <v>0.95899999999999996</v>
      </c>
      <c r="T71" s="7">
        <f>'NG West Shocks'!AZ42</f>
        <v>1.0109999999999999</v>
      </c>
      <c r="U71" s="7">
        <f>'NG West Shocks'!BA42</f>
        <v>1.014</v>
      </c>
      <c r="V71" s="7">
        <f>'NG West Shocks'!BB42</f>
        <v>0.95299999999999996</v>
      </c>
      <c r="W71" s="3">
        <f>'NG West Shocks'!BC42</f>
        <v>50</v>
      </c>
      <c r="X71" s="3">
        <f>'NG West Shocks'!BD42</f>
        <v>0.9966999999999997</v>
      </c>
      <c r="Y71" s="7">
        <f>'NG West Shocks'!BE42</f>
        <v>38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2:36" x14ac:dyDescent="0.2">
      <c r="B72" s="3">
        <f>'NG West Shocks'!AH43</f>
        <v>36</v>
      </c>
      <c r="C72" s="7">
        <f>'NG West Shocks'!AI43</f>
        <v>1.0149999999999999</v>
      </c>
      <c r="D72" s="7">
        <f>'NG West Shocks'!AJ43</f>
        <v>0.98399999999999999</v>
      </c>
      <c r="E72" s="7">
        <f>'NG West Shocks'!AK43</f>
        <v>1.012</v>
      </c>
      <c r="F72" s="7">
        <f>'NG West Shocks'!AL43</f>
        <v>0.999</v>
      </c>
      <c r="G72" s="7">
        <f>'NG West Shocks'!AM43</f>
        <v>0.97499999999999998</v>
      </c>
      <c r="H72" s="7">
        <f>'NG West Shocks'!AN43</f>
        <v>0.98799999999999999</v>
      </c>
      <c r="I72" s="7">
        <f>'NG West Shocks'!AO43</f>
        <v>1.032</v>
      </c>
      <c r="J72" s="7">
        <f>'NG West Shocks'!AP43</f>
        <v>0.94499999999999995</v>
      </c>
      <c r="K72" s="7">
        <f>'NG West Shocks'!AQ43</f>
        <v>0.997</v>
      </c>
      <c r="L72" s="7">
        <f>'NG West Shocks'!AR43</f>
        <v>1.004</v>
      </c>
      <c r="M72" s="7">
        <f>'NG West Shocks'!AS43</f>
        <v>0.99199999999999999</v>
      </c>
      <c r="N72" s="7">
        <f>'NG West Shocks'!AT43</f>
        <v>0.97599999999999998</v>
      </c>
      <c r="O72" s="7">
        <f>'NG West Shocks'!AU43</f>
        <v>1.0289999999999999</v>
      </c>
      <c r="P72" s="7">
        <f>'NG West Shocks'!AV43</f>
        <v>0.98</v>
      </c>
      <c r="Q72" s="7">
        <f>'NG West Shocks'!AW43</f>
        <v>0.97099999999999997</v>
      </c>
      <c r="R72" s="7">
        <f>'NG West Shocks'!AX43</f>
        <v>1.0109999999999999</v>
      </c>
      <c r="S72" s="7">
        <f>'NG West Shocks'!AY43</f>
        <v>1.026</v>
      </c>
      <c r="T72" s="7">
        <f>'NG West Shocks'!AZ43</f>
        <v>1.0089999999999999</v>
      </c>
      <c r="U72" s="7">
        <f>'NG West Shocks'!BA43</f>
        <v>0.98199999999999998</v>
      </c>
      <c r="V72" s="7">
        <f>'NG West Shocks'!BB43</f>
        <v>1.0029999999999999</v>
      </c>
      <c r="W72" s="3">
        <f>'NG West Shocks'!BC43</f>
        <v>21</v>
      </c>
      <c r="X72" s="3">
        <f>'NG West Shocks'!BD43</f>
        <v>0.99649999999999983</v>
      </c>
      <c r="Y72" s="7">
        <f>'NG West Shocks'!BE43</f>
        <v>39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2:36" x14ac:dyDescent="0.2">
      <c r="B73" s="3">
        <f>'NG West Shocks'!AH44</f>
        <v>21</v>
      </c>
      <c r="C73" s="7">
        <f>'NG West Shocks'!AI44</f>
        <v>1.0129999999999999</v>
      </c>
      <c r="D73" s="7">
        <f>'NG West Shocks'!AJ44</f>
        <v>0.99299999999999999</v>
      </c>
      <c r="E73" s="7">
        <f>'NG West Shocks'!AK44</f>
        <v>0.98699999999999999</v>
      </c>
      <c r="F73" s="7">
        <f>'NG West Shocks'!AL44</f>
        <v>1.008</v>
      </c>
      <c r="G73" s="7">
        <f>'NG West Shocks'!AM44</f>
        <v>0.99199999999999999</v>
      </c>
      <c r="H73" s="7">
        <f>'NG West Shocks'!AN44</f>
        <v>1.022</v>
      </c>
      <c r="I73" s="7">
        <f>'NG West Shocks'!AO44</f>
        <v>1.077</v>
      </c>
      <c r="J73" s="7">
        <f>'NG West Shocks'!AP44</f>
        <v>0.99399999999999999</v>
      </c>
      <c r="K73" s="7">
        <f>'NG West Shocks'!AQ44</f>
        <v>1.018</v>
      </c>
      <c r="L73" s="7">
        <f>'NG West Shocks'!AR44</f>
        <v>1.0049999999999999</v>
      </c>
      <c r="M73" s="7">
        <f>'NG West Shocks'!AS44</f>
        <v>0.97599999999999998</v>
      </c>
      <c r="N73" s="7">
        <f>'NG West Shocks'!AT44</f>
        <v>0.99199999999999999</v>
      </c>
      <c r="O73" s="7">
        <f>'NG West Shocks'!AU44</f>
        <v>0.95799999999999996</v>
      </c>
      <c r="P73" s="7">
        <f>'NG West Shocks'!AV44</f>
        <v>0.97399999999999998</v>
      </c>
      <c r="Q73" s="7">
        <f>'NG West Shocks'!AW44</f>
        <v>0.97</v>
      </c>
      <c r="R73" s="7">
        <f>'NG West Shocks'!AX44</f>
        <v>0.96799999999999997</v>
      </c>
      <c r="S73" s="7">
        <f>'NG West Shocks'!AY44</f>
        <v>1.0149999999999999</v>
      </c>
      <c r="T73" s="7">
        <f>'NG West Shocks'!AZ44</f>
        <v>0.95299999999999996</v>
      </c>
      <c r="U73" s="7">
        <f>'NG West Shocks'!BA44</f>
        <v>0.999</v>
      </c>
      <c r="V73" s="7">
        <f>'NG West Shocks'!BB44</f>
        <v>1.0149999999999999</v>
      </c>
      <c r="W73" s="3">
        <f>'NG West Shocks'!BC44</f>
        <v>12</v>
      </c>
      <c r="X73" s="3">
        <f>'NG West Shocks'!BD44</f>
        <v>0.99645000000000006</v>
      </c>
      <c r="Y73" s="7">
        <f>'NG West Shocks'!BE44</f>
        <v>40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2:36" x14ac:dyDescent="0.2">
      <c r="B74" s="3">
        <f>'NG West Shocks'!AH45</f>
        <v>50</v>
      </c>
      <c r="C74" s="7">
        <f>'NG West Shocks'!AI45</f>
        <v>0.98699999999999999</v>
      </c>
      <c r="D74" s="7">
        <f>'NG West Shocks'!AJ45</f>
        <v>0.998</v>
      </c>
      <c r="E74" s="7">
        <f>'NG West Shocks'!AK45</f>
        <v>1.004</v>
      </c>
      <c r="F74" s="7">
        <f>'NG West Shocks'!AL45</f>
        <v>1.0109999999999999</v>
      </c>
      <c r="G74" s="7">
        <f>'NG West Shocks'!AM45</f>
        <v>1.0049999999999999</v>
      </c>
      <c r="H74" s="7">
        <f>'NG West Shocks'!AN45</f>
        <v>1.0009999999999999</v>
      </c>
      <c r="I74" s="7">
        <f>'NG West Shocks'!AO45</f>
        <v>0.98599999999999999</v>
      </c>
      <c r="J74" s="7">
        <f>'NG West Shocks'!AP45</f>
        <v>0.97799999999999998</v>
      </c>
      <c r="K74" s="7">
        <f>'NG West Shocks'!AQ45</f>
        <v>1.01</v>
      </c>
      <c r="L74" s="7">
        <f>'NG West Shocks'!AR45</f>
        <v>0.94699999999999995</v>
      </c>
      <c r="M74" s="7">
        <f>'NG West Shocks'!AS45</f>
        <v>1.014</v>
      </c>
      <c r="N74" s="7">
        <f>'NG West Shocks'!AT45</f>
        <v>1.002</v>
      </c>
      <c r="O74" s="7">
        <f>'NG West Shocks'!AU45</f>
        <v>1.0069999999999999</v>
      </c>
      <c r="P74" s="7">
        <f>'NG West Shocks'!AV45</f>
        <v>0.99199999999999999</v>
      </c>
      <c r="Q74" s="7">
        <f>'NG West Shocks'!AW45</f>
        <v>1.008</v>
      </c>
      <c r="R74" s="7">
        <f>'NG West Shocks'!AX45</f>
        <v>0.997</v>
      </c>
      <c r="S74" s="7">
        <f>'NG West Shocks'!AY45</f>
        <v>0.98</v>
      </c>
      <c r="T74" s="7">
        <f>'NG West Shocks'!AZ45</f>
        <v>0.999</v>
      </c>
      <c r="U74" s="7">
        <f>'NG West Shocks'!BA45</f>
        <v>0.98599999999999999</v>
      </c>
      <c r="V74" s="7">
        <f>'NG West Shocks'!BB45</f>
        <v>0.98699999999999999</v>
      </c>
      <c r="W74" s="3">
        <f>'NG West Shocks'!BC45</f>
        <v>34</v>
      </c>
      <c r="X74" s="3">
        <f>'NG West Shocks'!BD45</f>
        <v>0.99494999999999989</v>
      </c>
      <c r="Y74" s="7">
        <f>'NG West Shocks'!BE45</f>
        <v>41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2:36" x14ac:dyDescent="0.2">
      <c r="B75" s="3">
        <f>'NG West Shocks'!AH46</f>
        <v>31</v>
      </c>
      <c r="C75" s="7">
        <f>'NG West Shocks'!AI46</f>
        <v>0.98399999999999999</v>
      </c>
      <c r="D75" s="7">
        <f>'NG West Shocks'!AJ46</f>
        <v>1.0049999999999999</v>
      </c>
      <c r="E75" s="7">
        <f>'NG West Shocks'!AK46</f>
        <v>1.006</v>
      </c>
      <c r="F75" s="7">
        <f>'NG West Shocks'!AL46</f>
        <v>0.98399999999999999</v>
      </c>
      <c r="G75" s="7">
        <f>'NG West Shocks'!AM46</f>
        <v>0.98699999999999999</v>
      </c>
      <c r="H75" s="7">
        <f>'NG West Shocks'!AN46</f>
        <v>1.024</v>
      </c>
      <c r="I75" s="7">
        <f>'NG West Shocks'!AO46</f>
        <v>1.0089999999999999</v>
      </c>
      <c r="J75" s="7">
        <f>'NG West Shocks'!AP46</f>
        <v>1.018</v>
      </c>
      <c r="K75" s="7">
        <f>'NG West Shocks'!AQ46</f>
        <v>0.94899999999999995</v>
      </c>
      <c r="L75" s="7">
        <f>'NG West Shocks'!AR46</f>
        <v>0.96199999999999997</v>
      </c>
      <c r="M75" s="7">
        <f>'NG West Shocks'!AS46</f>
        <v>0.98099999999999998</v>
      </c>
      <c r="N75" s="7">
        <f>'NG West Shocks'!AT46</f>
        <v>0.98299999999999998</v>
      </c>
      <c r="O75" s="7">
        <f>'NG West Shocks'!AU46</f>
        <v>1.0109999999999999</v>
      </c>
      <c r="P75" s="7">
        <f>'NG West Shocks'!AV46</f>
        <v>1.002</v>
      </c>
      <c r="Q75" s="7">
        <f>'NG West Shocks'!AW46</f>
        <v>0.996</v>
      </c>
      <c r="R75" s="7">
        <f>'NG West Shocks'!AX46</f>
        <v>1.0009999999999999</v>
      </c>
      <c r="S75" s="7">
        <f>'NG West Shocks'!AY46</f>
        <v>0.95899999999999996</v>
      </c>
      <c r="T75" s="7">
        <f>'NG West Shocks'!AZ46</f>
        <v>0.98399999999999999</v>
      </c>
      <c r="U75" s="7">
        <f>'NG West Shocks'!BA46</f>
        <v>1.0209999999999999</v>
      </c>
      <c r="V75" s="7">
        <f>'NG West Shocks'!BB46</f>
        <v>1.02</v>
      </c>
      <c r="W75" s="3">
        <f>'NG West Shocks'!BC46</f>
        <v>8</v>
      </c>
      <c r="X75" s="3">
        <f>'NG West Shocks'!BD46</f>
        <v>0.99429999999999996</v>
      </c>
      <c r="Y75" s="7">
        <f>'NG West Shocks'!BE46</f>
        <v>42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2:36" x14ac:dyDescent="0.2">
      <c r="B76" s="3">
        <f>'NG West Shocks'!AH47</f>
        <v>11</v>
      </c>
      <c r="C76" s="7">
        <f>'NG West Shocks'!AI47</f>
        <v>1.0349999999999999</v>
      </c>
      <c r="D76" s="7">
        <f>'NG West Shocks'!AJ47</f>
        <v>0.97399999999999998</v>
      </c>
      <c r="E76" s="7">
        <f>'NG West Shocks'!AK47</f>
        <v>0.995</v>
      </c>
      <c r="F76" s="7">
        <f>'NG West Shocks'!AL47</f>
        <v>1.004</v>
      </c>
      <c r="G76" s="7">
        <f>'NG West Shocks'!AM47</f>
        <v>0.95199999999999996</v>
      </c>
      <c r="H76" s="7">
        <f>'NG West Shocks'!AN47</f>
        <v>0.97399999999999998</v>
      </c>
      <c r="I76" s="7">
        <f>'NG West Shocks'!AO47</f>
        <v>0.98399999999999999</v>
      </c>
      <c r="J76" s="7">
        <f>'NG West Shocks'!AP47</f>
        <v>1</v>
      </c>
      <c r="K76" s="7">
        <f>'NG West Shocks'!AQ47</f>
        <v>0.97099999999999997</v>
      </c>
      <c r="L76" s="7">
        <f>'NG West Shocks'!AR47</f>
        <v>1.0189999999999999</v>
      </c>
      <c r="M76" s="7">
        <f>'NG West Shocks'!AS47</f>
        <v>1.04</v>
      </c>
      <c r="N76" s="7">
        <f>'NG West Shocks'!AT47</f>
        <v>0.97599999999999998</v>
      </c>
      <c r="O76" s="7">
        <f>'NG West Shocks'!AU47</f>
        <v>1.03</v>
      </c>
      <c r="P76" s="7">
        <f>'NG West Shocks'!AV47</f>
        <v>0.98099999999999998</v>
      </c>
      <c r="Q76" s="7">
        <f>'NG West Shocks'!AW47</f>
        <v>0.999</v>
      </c>
      <c r="R76" s="7">
        <f>'NG West Shocks'!AX47</f>
        <v>0.98199999999999998</v>
      </c>
      <c r="S76" s="7">
        <f>'NG West Shocks'!AY47</f>
        <v>0.96499999999999997</v>
      </c>
      <c r="T76" s="7">
        <f>'NG West Shocks'!AZ47</f>
        <v>1.0169999999999999</v>
      </c>
      <c r="U76" s="7">
        <f>'NG West Shocks'!BA47</f>
        <v>0.997</v>
      </c>
      <c r="V76" s="7">
        <f>'NG West Shocks'!BB47</f>
        <v>0.98499999999999999</v>
      </c>
      <c r="W76" s="3">
        <f>'NG West Shocks'!BC47</f>
        <v>37</v>
      </c>
      <c r="X76" s="3">
        <f>'NG West Shocks'!BD47</f>
        <v>0.99399999999999999</v>
      </c>
      <c r="Y76" s="7">
        <f>'NG West Shocks'!BE47</f>
        <v>43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2:36" x14ac:dyDescent="0.2">
      <c r="B77" s="3">
        <f>'NG West Shocks'!AH48</f>
        <v>44</v>
      </c>
      <c r="C77" s="7">
        <f>'NG West Shocks'!AI48</f>
        <v>1.0089999999999999</v>
      </c>
      <c r="D77" s="7">
        <f>'NG West Shocks'!AJ48</f>
        <v>1.042</v>
      </c>
      <c r="E77" s="7">
        <f>'NG West Shocks'!AK48</f>
        <v>0.999</v>
      </c>
      <c r="F77" s="7">
        <f>'NG West Shocks'!AL48</f>
        <v>0.99199999999999999</v>
      </c>
      <c r="G77" s="7">
        <f>'NG West Shocks'!AM48</f>
        <v>1.004</v>
      </c>
      <c r="H77" s="7">
        <f>'NG West Shocks'!AN48</f>
        <v>0.98399999999999999</v>
      </c>
      <c r="I77" s="7">
        <f>'NG West Shocks'!AO48</f>
        <v>0.95899999999999996</v>
      </c>
      <c r="J77" s="7">
        <f>'NG West Shocks'!AP48</f>
        <v>1</v>
      </c>
      <c r="K77" s="7">
        <f>'NG West Shocks'!AQ48</f>
        <v>0.98499999999999999</v>
      </c>
      <c r="L77" s="7">
        <f>'NG West Shocks'!AR48</f>
        <v>0.96</v>
      </c>
      <c r="M77" s="7">
        <f>'NG West Shocks'!AS48</f>
        <v>0.98299999999999998</v>
      </c>
      <c r="N77" s="7">
        <f>'NG West Shocks'!AT48</f>
        <v>1.0029999999999999</v>
      </c>
      <c r="O77" s="7">
        <f>'NG West Shocks'!AU48</f>
        <v>0.98</v>
      </c>
      <c r="P77" s="7">
        <f>'NG West Shocks'!AV48</f>
        <v>0.97</v>
      </c>
      <c r="Q77" s="7">
        <f>'NG West Shocks'!AW48</f>
        <v>1.0349999999999999</v>
      </c>
      <c r="R77" s="7">
        <f>'NG West Shocks'!AX48</f>
        <v>1.004</v>
      </c>
      <c r="S77" s="7">
        <f>'NG West Shocks'!AY48</f>
        <v>0.97799999999999998</v>
      </c>
      <c r="T77" s="7">
        <f>'NG West Shocks'!AZ48</f>
        <v>0.97199999999999998</v>
      </c>
      <c r="U77" s="7">
        <f>'NG West Shocks'!BA48</f>
        <v>1.014</v>
      </c>
      <c r="V77" s="7">
        <f>'NG West Shocks'!BB48</f>
        <v>0.98299999999999998</v>
      </c>
      <c r="W77" s="3">
        <f>'NG West Shocks'!BC48</f>
        <v>40</v>
      </c>
      <c r="X77" s="3">
        <f>'NG West Shocks'!BD48</f>
        <v>0.99280000000000013</v>
      </c>
      <c r="Y77" s="7">
        <f>'NG West Shocks'!BE48</f>
        <v>44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2:36" x14ac:dyDescent="0.2">
      <c r="B78" s="3">
        <f>'NG West Shocks'!AH49</f>
        <v>33</v>
      </c>
      <c r="C78" s="7">
        <f>'NG West Shocks'!AI49</f>
        <v>0.97699999999999998</v>
      </c>
      <c r="D78" s="7">
        <f>'NG West Shocks'!AJ49</f>
        <v>0.98899999999999999</v>
      </c>
      <c r="E78" s="7">
        <f>'NG West Shocks'!AK49</f>
        <v>1.0009999999999999</v>
      </c>
      <c r="F78" s="7">
        <f>'NG West Shocks'!AL49</f>
        <v>1.004</v>
      </c>
      <c r="G78" s="7">
        <f>'NG West Shocks'!AM49</f>
        <v>0.96</v>
      </c>
      <c r="H78" s="7">
        <f>'NG West Shocks'!AN49</f>
        <v>1.0069999999999999</v>
      </c>
      <c r="I78" s="7">
        <f>'NG West Shocks'!AO49</f>
        <v>1</v>
      </c>
      <c r="J78" s="7">
        <f>'NG West Shocks'!AP49</f>
        <v>1.006</v>
      </c>
      <c r="K78" s="7">
        <f>'NG West Shocks'!AQ49</f>
        <v>0.95299999999999996</v>
      </c>
      <c r="L78" s="7">
        <f>'NG West Shocks'!AR49</f>
        <v>0.97</v>
      </c>
      <c r="M78" s="7">
        <f>'NG West Shocks'!AS49</f>
        <v>0.97599999999999998</v>
      </c>
      <c r="N78" s="7">
        <f>'NG West Shocks'!AT49</f>
        <v>1</v>
      </c>
      <c r="O78" s="7">
        <f>'NG West Shocks'!AU49</f>
        <v>1.0289999999999999</v>
      </c>
      <c r="P78" s="7">
        <f>'NG West Shocks'!AV49</f>
        <v>0.99199999999999999</v>
      </c>
      <c r="Q78" s="7">
        <f>'NG West Shocks'!AW49</f>
        <v>0.98299999999999998</v>
      </c>
      <c r="R78" s="7">
        <f>'NG West Shocks'!AX49</f>
        <v>0.96399999999999997</v>
      </c>
      <c r="S78" s="7">
        <f>'NG West Shocks'!AY49</f>
        <v>0.98499999999999999</v>
      </c>
      <c r="T78" s="7">
        <f>'NG West Shocks'!AZ49</f>
        <v>1.0129999999999999</v>
      </c>
      <c r="U78" s="7">
        <f>'NG West Shocks'!BA49</f>
        <v>1.0329999999999999</v>
      </c>
      <c r="V78" s="7">
        <f>'NG West Shocks'!BB49</f>
        <v>0.997</v>
      </c>
      <c r="W78" s="3">
        <f>'NG West Shocks'!BC49</f>
        <v>28</v>
      </c>
      <c r="X78" s="3">
        <f>'NG West Shocks'!BD49</f>
        <v>0.99195000000000033</v>
      </c>
      <c r="Y78" s="7">
        <f>'NG West Shocks'!BE49</f>
        <v>45</v>
      </c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2:36" x14ac:dyDescent="0.2">
      <c r="B79" s="3">
        <f>'NG West Shocks'!AH50</f>
        <v>26</v>
      </c>
      <c r="C79" s="7">
        <f>'NG West Shocks'!AI50</f>
        <v>0.98399999999999999</v>
      </c>
      <c r="D79" s="7">
        <f>'NG West Shocks'!AJ50</f>
        <v>1.004</v>
      </c>
      <c r="E79" s="7">
        <f>'NG West Shocks'!AK50</f>
        <v>1.016</v>
      </c>
      <c r="F79" s="7">
        <f>'NG West Shocks'!AL50</f>
        <v>0.99</v>
      </c>
      <c r="G79" s="7">
        <f>'NG West Shocks'!AM50</f>
        <v>0.99299999999999999</v>
      </c>
      <c r="H79" s="7">
        <f>'NG West Shocks'!AN50</f>
        <v>1.0289999999999999</v>
      </c>
      <c r="I79" s="7">
        <f>'NG West Shocks'!AO50</f>
        <v>1</v>
      </c>
      <c r="J79" s="7">
        <f>'NG West Shocks'!AP50</f>
        <v>1.014</v>
      </c>
      <c r="K79" s="7">
        <f>'NG West Shocks'!AQ50</f>
        <v>0.996</v>
      </c>
      <c r="L79" s="7">
        <f>'NG West Shocks'!AR50</f>
        <v>1.04</v>
      </c>
      <c r="M79" s="7">
        <f>'NG West Shocks'!AS50</f>
        <v>0.92900000000000005</v>
      </c>
      <c r="N79" s="7">
        <f>'NG West Shocks'!AT50</f>
        <v>0.98099999999999998</v>
      </c>
      <c r="O79" s="7">
        <f>'NG West Shocks'!AU50</f>
        <v>0.98199999999999998</v>
      </c>
      <c r="P79" s="7">
        <f>'NG West Shocks'!AV50</f>
        <v>0.96199999999999997</v>
      </c>
      <c r="Q79" s="7">
        <f>'NG West Shocks'!AW50</f>
        <v>0.997</v>
      </c>
      <c r="R79" s="7">
        <f>'NG West Shocks'!AX50</f>
        <v>1.016</v>
      </c>
      <c r="S79" s="7">
        <f>'NG West Shocks'!AY50</f>
        <v>0.98699999999999999</v>
      </c>
      <c r="T79" s="7">
        <f>'NG West Shocks'!AZ50</f>
        <v>0.95599999999999996</v>
      </c>
      <c r="U79" s="7">
        <f>'NG West Shocks'!BA50</f>
        <v>0.95699999999999996</v>
      </c>
      <c r="V79" s="7">
        <f>'NG West Shocks'!BB50</f>
        <v>1.006</v>
      </c>
      <c r="W79" s="3">
        <f>'NG West Shocks'!BC50</f>
        <v>19</v>
      </c>
      <c r="X79" s="3">
        <f>'NG West Shocks'!BD50</f>
        <v>0.99194999999999989</v>
      </c>
      <c r="Y79" s="7">
        <f>'NG West Shocks'!BE50</f>
        <v>46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2:36" x14ac:dyDescent="0.2">
      <c r="B80" s="3">
        <f>'NG West Shocks'!AH51</f>
        <v>40</v>
      </c>
      <c r="C80" s="7">
        <f>'NG West Shocks'!AI51</f>
        <v>0.97899999999999998</v>
      </c>
      <c r="D80" s="7">
        <f>'NG West Shocks'!AJ51</f>
        <v>0.95299999999999996</v>
      </c>
      <c r="E80" s="7">
        <f>'NG West Shocks'!AK51</f>
        <v>0.96599999999999997</v>
      </c>
      <c r="F80" s="7">
        <f>'NG West Shocks'!AL51</f>
        <v>0.96899999999999997</v>
      </c>
      <c r="G80" s="7">
        <f>'NG West Shocks'!AM51</f>
        <v>0.97799999999999998</v>
      </c>
      <c r="H80" s="7">
        <f>'NG West Shocks'!AN51</f>
        <v>0.96199999999999997</v>
      </c>
      <c r="I80" s="7">
        <f>'NG West Shocks'!AO51</f>
        <v>1.028</v>
      </c>
      <c r="J80" s="7">
        <f>'NG West Shocks'!AP51</f>
        <v>0.996</v>
      </c>
      <c r="K80" s="7">
        <f>'NG West Shocks'!AQ51</f>
        <v>0.97599999999999998</v>
      </c>
      <c r="L80" s="7">
        <f>'NG West Shocks'!AR51</f>
        <v>1.026</v>
      </c>
      <c r="M80" s="7">
        <f>'NG West Shocks'!AS51</f>
        <v>0.98899999999999999</v>
      </c>
      <c r="N80" s="7">
        <f>'NG West Shocks'!AT51</f>
        <v>0.98299999999999998</v>
      </c>
      <c r="O80" s="7">
        <f>'NG West Shocks'!AU51</f>
        <v>1.0469999999999999</v>
      </c>
      <c r="P80" s="7">
        <f>'NG West Shocks'!AV51</f>
        <v>1.0089999999999999</v>
      </c>
      <c r="Q80" s="7">
        <f>'NG West Shocks'!AW51</f>
        <v>1.0249999999999999</v>
      </c>
      <c r="R80" s="7">
        <f>'NG West Shocks'!AX51</f>
        <v>1.0189999999999999</v>
      </c>
      <c r="S80" s="7">
        <f>'NG West Shocks'!AY51</f>
        <v>0.995</v>
      </c>
      <c r="T80" s="7">
        <f>'NG West Shocks'!AZ51</f>
        <v>0.96399999999999997</v>
      </c>
      <c r="U80" s="7">
        <f>'NG West Shocks'!BA51</f>
        <v>0.98799999999999999</v>
      </c>
      <c r="V80" s="7">
        <f>'NG West Shocks'!BB51</f>
        <v>0.98</v>
      </c>
      <c r="W80" s="3">
        <f>'NG West Shocks'!BC51</f>
        <v>46</v>
      </c>
      <c r="X80" s="3">
        <f>'NG West Shocks'!BD51</f>
        <v>0.99160000000000004</v>
      </c>
      <c r="Y80" s="7">
        <f>'NG West Shocks'!BE51</f>
        <v>47</v>
      </c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2:36" x14ac:dyDescent="0.2">
      <c r="B81" s="3">
        <f>'NG West Shocks'!AH52</f>
        <v>23</v>
      </c>
      <c r="C81" s="7">
        <f>'NG West Shocks'!AI52</f>
        <v>1.024</v>
      </c>
      <c r="D81" s="7">
        <f>'NG West Shocks'!AJ52</f>
        <v>0.95699999999999996</v>
      </c>
      <c r="E81" s="7">
        <f>'NG West Shocks'!AK52</f>
        <v>0.98699999999999999</v>
      </c>
      <c r="F81" s="7">
        <f>'NG West Shocks'!AL52</f>
        <v>0.97399999999999998</v>
      </c>
      <c r="G81" s="7">
        <f>'NG West Shocks'!AM52</f>
        <v>1.002</v>
      </c>
      <c r="H81" s="7">
        <f>'NG West Shocks'!AN52</f>
        <v>0.97799999999999998</v>
      </c>
      <c r="I81" s="7">
        <f>'NG West Shocks'!AO52</f>
        <v>0.95499999999999996</v>
      </c>
      <c r="J81" s="7">
        <f>'NG West Shocks'!AP52</f>
        <v>1.024</v>
      </c>
      <c r="K81" s="7">
        <f>'NG West Shocks'!AQ52</f>
        <v>0.97699999999999998</v>
      </c>
      <c r="L81" s="7">
        <f>'NG West Shocks'!AR52</f>
        <v>0.97299999999999998</v>
      </c>
      <c r="M81" s="7">
        <f>'NG West Shocks'!AS52</f>
        <v>0.98</v>
      </c>
      <c r="N81" s="7">
        <f>'NG West Shocks'!AT52</f>
        <v>1.0069999999999999</v>
      </c>
      <c r="O81" s="7">
        <f>'NG West Shocks'!AU52</f>
        <v>0.97399999999999998</v>
      </c>
      <c r="P81" s="7">
        <f>'NG West Shocks'!AV52</f>
        <v>1</v>
      </c>
      <c r="Q81" s="7">
        <f>'NG West Shocks'!AW52</f>
        <v>0.99399999999999999</v>
      </c>
      <c r="R81" s="7">
        <f>'NG West Shocks'!AX52</f>
        <v>1.03</v>
      </c>
      <c r="S81" s="7">
        <f>'NG West Shocks'!AY52</f>
        <v>0.97699999999999998</v>
      </c>
      <c r="T81" s="7">
        <f>'NG West Shocks'!AZ52</f>
        <v>1.0109999999999999</v>
      </c>
      <c r="U81" s="7">
        <f>'NG West Shocks'!BA52</f>
        <v>0.98299999999999998</v>
      </c>
      <c r="V81" s="7">
        <f>'NG West Shocks'!BB52</f>
        <v>1.014</v>
      </c>
      <c r="W81" s="3">
        <f>'NG West Shocks'!BC52</f>
        <v>14</v>
      </c>
      <c r="X81" s="3">
        <f>'NG West Shocks'!BD52</f>
        <v>0.99104999999999988</v>
      </c>
      <c r="Y81" s="7">
        <f>'NG West Shocks'!BE52</f>
        <v>48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2:36" x14ac:dyDescent="0.2">
      <c r="B82" s="3">
        <f>'NG West Shocks'!AH53</f>
        <v>29</v>
      </c>
      <c r="C82" s="7">
        <f>'NG West Shocks'!AI53</f>
        <v>0.996</v>
      </c>
      <c r="D82" s="7">
        <f>'NG West Shocks'!AJ53</f>
        <v>0.98499999999999999</v>
      </c>
      <c r="E82" s="7">
        <f>'NG West Shocks'!AK53</f>
        <v>1.006</v>
      </c>
      <c r="F82" s="7">
        <f>'NG West Shocks'!AL53</f>
        <v>0.99099999999999999</v>
      </c>
      <c r="G82" s="7">
        <f>'NG West Shocks'!AM53</f>
        <v>0.96199999999999997</v>
      </c>
      <c r="H82" s="7">
        <f>'NG West Shocks'!AN53</f>
        <v>0.98699999999999999</v>
      </c>
      <c r="I82" s="7">
        <f>'NG West Shocks'!AO53</f>
        <v>0.98599999999999999</v>
      </c>
      <c r="J82" s="7">
        <f>'NG West Shocks'!AP53</f>
        <v>1.0129999999999999</v>
      </c>
      <c r="K82" s="7">
        <f>'NG West Shocks'!AQ53</f>
        <v>0.96099999999999997</v>
      </c>
      <c r="L82" s="7">
        <f>'NG West Shocks'!AR53</f>
        <v>1.004</v>
      </c>
      <c r="M82" s="7">
        <f>'NG West Shocks'!AS53</f>
        <v>1.008</v>
      </c>
      <c r="N82" s="7">
        <f>'NG West Shocks'!AT53</f>
        <v>0.95899999999999996</v>
      </c>
      <c r="O82" s="7">
        <f>'NG West Shocks'!AU53</f>
        <v>1</v>
      </c>
      <c r="P82" s="7">
        <f>'NG West Shocks'!AV53</f>
        <v>0.996</v>
      </c>
      <c r="Q82" s="7">
        <f>'NG West Shocks'!AW53</f>
        <v>1.0209999999999999</v>
      </c>
      <c r="R82" s="7">
        <f>'NG West Shocks'!AX53</f>
        <v>0.95699999999999996</v>
      </c>
      <c r="S82" s="7">
        <f>'NG West Shocks'!AY53</f>
        <v>0.97199999999999998</v>
      </c>
      <c r="T82" s="7">
        <f>'NG West Shocks'!AZ53</f>
        <v>0.98899999999999999</v>
      </c>
      <c r="U82" s="7">
        <f>'NG West Shocks'!BA53</f>
        <v>0.96399999999999997</v>
      </c>
      <c r="V82" s="7">
        <f>'NG West Shocks'!BB53</f>
        <v>1.002</v>
      </c>
      <c r="W82" s="3">
        <f>'NG West Shocks'!BC53</f>
        <v>23</v>
      </c>
      <c r="X82" s="3">
        <f>'NG West Shocks'!BD53</f>
        <v>0.98794999999999999</v>
      </c>
      <c r="Y82" s="7">
        <f>'NG West Shocks'!BE53</f>
        <v>49</v>
      </c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2:36" x14ac:dyDescent="0.2">
      <c r="B83" s="3">
        <f>'NG West Shocks'!AH54</f>
        <v>13</v>
      </c>
      <c r="C83" s="7">
        <f>'NG West Shocks'!AI54</f>
        <v>1.0049999999999999</v>
      </c>
      <c r="D83" s="7">
        <f>'NG West Shocks'!AJ54</f>
        <v>0.98899999999999999</v>
      </c>
      <c r="E83" s="7">
        <f>'NG West Shocks'!AK54</f>
        <v>0.96899999999999997</v>
      </c>
      <c r="F83" s="7">
        <f>'NG West Shocks'!AL54</f>
        <v>1.0009999999999999</v>
      </c>
      <c r="G83" s="7">
        <f>'NG West Shocks'!AM54</f>
        <v>0.95699999999999996</v>
      </c>
      <c r="H83" s="7">
        <f>'NG West Shocks'!AN54</f>
        <v>1.0049999999999999</v>
      </c>
      <c r="I83" s="7">
        <f>'NG West Shocks'!AO54</f>
        <v>0.95699999999999996</v>
      </c>
      <c r="J83" s="7">
        <f>'NG West Shocks'!AP54</f>
        <v>0.96299999999999997</v>
      </c>
      <c r="K83" s="7">
        <f>'NG West Shocks'!AQ54</f>
        <v>0.98399999999999999</v>
      </c>
      <c r="L83" s="7">
        <f>'NG West Shocks'!AR54</f>
        <v>0.98899999999999999</v>
      </c>
      <c r="M83" s="7">
        <f>'NG West Shocks'!AS54</f>
        <v>1.0369999999999999</v>
      </c>
      <c r="N83" s="7">
        <f>'NG West Shocks'!AT54</f>
        <v>0.97099999999999997</v>
      </c>
      <c r="O83" s="7">
        <f>'NG West Shocks'!AU54</f>
        <v>0.94399999999999995</v>
      </c>
      <c r="P83" s="7">
        <f>'NG West Shocks'!AV54</f>
        <v>0.98499999999999999</v>
      </c>
      <c r="Q83" s="7">
        <f>'NG West Shocks'!AW54</f>
        <v>1.0269999999999999</v>
      </c>
      <c r="R83" s="7">
        <f>'NG West Shocks'!AX54</f>
        <v>1.006</v>
      </c>
      <c r="S83" s="7">
        <f>'NG West Shocks'!AY54</f>
        <v>0.99399999999999999</v>
      </c>
      <c r="T83" s="7">
        <f>'NG West Shocks'!AZ54</f>
        <v>1</v>
      </c>
      <c r="U83" s="7">
        <f>'NG West Shocks'!BA54</f>
        <v>0.97499999999999998</v>
      </c>
      <c r="V83" s="7">
        <f>'NG West Shocks'!BB54</f>
        <v>0.99399999999999999</v>
      </c>
      <c r="W83" s="3">
        <f>'NG West Shocks'!BC54</f>
        <v>31</v>
      </c>
      <c r="X83" s="3">
        <f>'NG West Shocks'!BD54</f>
        <v>0.98759999999999992</v>
      </c>
      <c r="Y83" s="7">
        <f>'NG West Shocks'!BE54</f>
        <v>50</v>
      </c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2:36" x14ac:dyDescent="0.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2:36" x14ac:dyDescent="0.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2:36" x14ac:dyDescent="0.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2:36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2:36" x14ac:dyDescent="0.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2:36" x14ac:dyDescent="0.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2:36" x14ac:dyDescent="0.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2:36" x14ac:dyDescent="0.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2:36" x14ac:dyDescent="0.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2:36" x14ac:dyDescent="0.2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2:36" x14ac:dyDescent="0.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2:36" x14ac:dyDescent="0.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2:36" x14ac:dyDescent="0.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3:36" x14ac:dyDescent="0.2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3:36" x14ac:dyDescent="0.2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3:36" x14ac:dyDescent="0.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3:36" x14ac:dyDescent="0.2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3:36" x14ac:dyDescent="0.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3:36" x14ac:dyDescent="0.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3:36" x14ac:dyDescent="0.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3:36" x14ac:dyDescent="0.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3:36" x14ac:dyDescent="0.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3:36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3:36" x14ac:dyDescent="0.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3:36" x14ac:dyDescent="0.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3:36" x14ac:dyDescent="0.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3:36" x14ac:dyDescent="0.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3:36" x14ac:dyDescent="0.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3:36" x14ac:dyDescent="0.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3:36" x14ac:dyDescent="0.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3:36" x14ac:dyDescent="0.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3:36" x14ac:dyDescent="0.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3:36" x14ac:dyDescent="0.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3:36" x14ac:dyDescent="0.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3:36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3:36" x14ac:dyDescent="0.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3:36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3:36" x14ac:dyDescent="0.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3:36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3:36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3:36" x14ac:dyDescent="0.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3:36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3:36" x14ac:dyDescent="0.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3:36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3:36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3:36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3:36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3:36" x14ac:dyDescent="0.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3:36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3:36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6" spans="3:36" x14ac:dyDescent="0.2">
      <c r="C136" s="15"/>
    </row>
  </sheetData>
  <sortState ref="A134:X233">
    <sortCondition ref="W134:W233"/>
  </sortState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K136"/>
  <sheetViews>
    <sheetView zoomScale="85" workbookViewId="0">
      <selection activeCell="E18" sqref="E18"/>
    </sheetView>
  </sheetViews>
  <sheetFormatPr defaultRowHeight="12.75" x14ac:dyDescent="0.2"/>
  <cols>
    <col min="1" max="1" width="9.140625" style="3"/>
    <col min="2" max="2" width="16.28515625" style="3" bestFit="1" customWidth="1"/>
    <col min="3" max="3" width="9.7109375" style="3" bestFit="1" customWidth="1"/>
    <col min="4" max="22" width="9.140625" style="3"/>
    <col min="23" max="23" width="12.42578125" style="3" customWidth="1"/>
    <col min="24" max="24" width="11.42578125" style="3" customWidth="1"/>
    <col min="25" max="16384" width="9.140625" style="3"/>
  </cols>
  <sheetData>
    <row r="1" spans="2:36" x14ac:dyDescent="0.2">
      <c r="C1" s="3">
        <f>C33</f>
        <v>2015</v>
      </c>
      <c r="D1" s="3">
        <f t="shared" ref="D1:V1" si="0">D33</f>
        <v>2016</v>
      </c>
      <c r="E1" s="3">
        <f t="shared" si="0"/>
        <v>2017</v>
      </c>
      <c r="F1" s="3">
        <f t="shared" si="0"/>
        <v>2018</v>
      </c>
      <c r="G1" s="3">
        <f t="shared" si="0"/>
        <v>2019</v>
      </c>
      <c r="H1" s="3">
        <f t="shared" si="0"/>
        <v>2020</v>
      </c>
      <c r="I1" s="3">
        <f t="shared" si="0"/>
        <v>2021</v>
      </c>
      <c r="J1" s="3">
        <f t="shared" si="0"/>
        <v>2022</v>
      </c>
      <c r="K1" s="3">
        <f t="shared" si="0"/>
        <v>2023</v>
      </c>
      <c r="L1" s="3">
        <f t="shared" si="0"/>
        <v>2024</v>
      </c>
      <c r="M1" s="3">
        <f t="shared" si="0"/>
        <v>2025</v>
      </c>
      <c r="N1" s="3">
        <f t="shared" si="0"/>
        <v>2026</v>
      </c>
      <c r="O1" s="3">
        <f t="shared" si="0"/>
        <v>2027</v>
      </c>
      <c r="P1" s="3">
        <f t="shared" si="0"/>
        <v>2028</v>
      </c>
      <c r="Q1" s="3">
        <f t="shared" si="0"/>
        <v>2029</v>
      </c>
      <c r="R1" s="3">
        <f t="shared" si="0"/>
        <v>2030</v>
      </c>
      <c r="S1" s="3">
        <f t="shared" si="0"/>
        <v>2031</v>
      </c>
      <c r="T1" s="3">
        <f t="shared" si="0"/>
        <v>2032</v>
      </c>
      <c r="U1" s="3">
        <f t="shared" si="0"/>
        <v>2033</v>
      </c>
      <c r="V1" s="3">
        <f t="shared" si="0"/>
        <v>2034</v>
      </c>
      <c r="X1" s="33" t="s">
        <v>45</v>
      </c>
      <c r="Y1" s="33" t="s">
        <v>44</v>
      </c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2:36" x14ac:dyDescent="0.2">
      <c r="B2" s="3">
        <v>0.99</v>
      </c>
      <c r="C2" s="4">
        <f t="shared" ref="C2:R8" si="1">PERCENTILE(C$34:C$83,$B2)</f>
        <v>1.0485100000000001</v>
      </c>
      <c r="D2" s="4">
        <f t="shared" si="1"/>
        <v>1.0435099999999999</v>
      </c>
      <c r="E2" s="4">
        <f t="shared" si="1"/>
        <v>1.0563199999999999</v>
      </c>
      <c r="F2" s="4">
        <f t="shared" si="1"/>
        <v>1.04755</v>
      </c>
      <c r="G2" s="4">
        <f t="shared" si="1"/>
        <v>1.05006</v>
      </c>
      <c r="H2" s="4">
        <f t="shared" si="1"/>
        <v>1.046</v>
      </c>
      <c r="I2" s="4">
        <f t="shared" si="1"/>
        <v>1.0587499999999999</v>
      </c>
      <c r="J2" s="4">
        <f t="shared" si="1"/>
        <v>1.0621399999999999</v>
      </c>
      <c r="K2" s="4">
        <f t="shared" si="1"/>
        <v>1.0500800000000001</v>
      </c>
      <c r="L2" s="4">
        <f t="shared" si="1"/>
        <v>1.05257</v>
      </c>
      <c r="M2" s="4">
        <f t="shared" si="1"/>
        <v>1.0395099999999999</v>
      </c>
      <c r="N2" s="4">
        <f t="shared" si="1"/>
        <v>1.0642799999999999</v>
      </c>
      <c r="O2" s="4">
        <f t="shared" si="1"/>
        <v>1.0529999999999999</v>
      </c>
      <c r="P2" s="4">
        <f t="shared" si="1"/>
        <v>1.0472399999999999</v>
      </c>
      <c r="Q2" s="4">
        <f t="shared" si="1"/>
        <v>1.05318</v>
      </c>
      <c r="R2" s="4">
        <f t="shared" si="1"/>
        <v>1.04857</v>
      </c>
      <c r="S2" s="4">
        <f t="shared" ref="M2:V8" si="2">PERCENTILE(S$34:S$83,$B2)</f>
        <v>1.0420199999999999</v>
      </c>
      <c r="T2" s="4">
        <f t="shared" si="2"/>
        <v>1.06118</v>
      </c>
      <c r="U2" s="4">
        <f t="shared" si="2"/>
        <v>1.0435099999999999</v>
      </c>
      <c r="V2" s="4">
        <f t="shared" si="2"/>
        <v>1.04261</v>
      </c>
      <c r="X2" s="33">
        <v>1</v>
      </c>
      <c r="Y2" s="33" t="s">
        <v>50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2:36" x14ac:dyDescent="0.2">
      <c r="B3" s="3">
        <v>0.9</v>
      </c>
      <c r="C3" s="4">
        <f t="shared" si="1"/>
        <v>1.0281</v>
      </c>
      <c r="D3" s="4">
        <f t="shared" si="1"/>
        <v>1.0303</v>
      </c>
      <c r="E3" s="4">
        <f t="shared" si="1"/>
        <v>1.0230999999999999</v>
      </c>
      <c r="F3" s="4">
        <f t="shared" si="1"/>
        <v>1.0294999999999999</v>
      </c>
      <c r="G3" s="4">
        <f t="shared" si="1"/>
        <v>1.0321</v>
      </c>
      <c r="H3" s="4">
        <f t="shared" si="1"/>
        <v>1.0335999999999999</v>
      </c>
      <c r="I3" s="4">
        <f t="shared" si="1"/>
        <v>1.0305</v>
      </c>
      <c r="J3" s="4">
        <f t="shared" si="1"/>
        <v>1.0311999999999999</v>
      </c>
      <c r="K3" s="4">
        <f t="shared" si="1"/>
        <v>1.0322</v>
      </c>
      <c r="L3" s="4">
        <f t="shared" si="1"/>
        <v>1.0306999999999999</v>
      </c>
      <c r="M3" s="4">
        <f t="shared" si="2"/>
        <v>1.0310999999999999</v>
      </c>
      <c r="N3" s="4">
        <f t="shared" si="2"/>
        <v>1.0301</v>
      </c>
      <c r="O3" s="4">
        <f t="shared" si="2"/>
        <v>1.0411999999999999</v>
      </c>
      <c r="P3" s="4">
        <f t="shared" si="2"/>
        <v>1.0321</v>
      </c>
      <c r="Q3" s="4">
        <f t="shared" si="2"/>
        <v>1.0335999999999999</v>
      </c>
      <c r="R3" s="4">
        <f t="shared" si="2"/>
        <v>1.0293999999999999</v>
      </c>
      <c r="S3" s="4">
        <f t="shared" si="2"/>
        <v>1.0265</v>
      </c>
      <c r="T3" s="4">
        <f t="shared" si="2"/>
        <v>1.0305</v>
      </c>
      <c r="U3" s="4">
        <f t="shared" si="2"/>
        <v>1.0275999999999998</v>
      </c>
      <c r="V3" s="4">
        <f t="shared" si="2"/>
        <v>1.0331999999999999</v>
      </c>
      <c r="W3" s="5"/>
      <c r="X3" s="48">
        <v>5</v>
      </c>
      <c r="Y3" s="33" t="s">
        <v>14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2:36" x14ac:dyDescent="0.2">
      <c r="B4" s="3">
        <v>0.75</v>
      </c>
      <c r="C4" s="4">
        <f t="shared" si="1"/>
        <v>1.01275</v>
      </c>
      <c r="D4" s="4">
        <f t="shared" si="1"/>
        <v>1.0157499999999999</v>
      </c>
      <c r="E4" s="4">
        <f t="shared" si="1"/>
        <v>1.0149999999999999</v>
      </c>
      <c r="F4" s="4">
        <f t="shared" si="1"/>
        <v>1.0157499999999999</v>
      </c>
      <c r="G4" s="4">
        <f t="shared" si="1"/>
        <v>1.0225</v>
      </c>
      <c r="H4" s="4">
        <f t="shared" si="1"/>
        <v>1.02</v>
      </c>
      <c r="I4" s="4">
        <f t="shared" si="1"/>
        <v>1.0117499999999999</v>
      </c>
      <c r="J4" s="4">
        <f t="shared" si="1"/>
        <v>1.0109999999999999</v>
      </c>
      <c r="K4" s="4">
        <f t="shared" si="1"/>
        <v>1.014</v>
      </c>
      <c r="L4" s="4">
        <f t="shared" si="1"/>
        <v>1.0145</v>
      </c>
      <c r="M4" s="4">
        <f t="shared" si="2"/>
        <v>1.0157499999999999</v>
      </c>
      <c r="N4" s="4">
        <f t="shared" si="2"/>
        <v>1.014</v>
      </c>
      <c r="O4" s="4">
        <f t="shared" si="2"/>
        <v>1.0235000000000001</v>
      </c>
      <c r="P4" s="4">
        <f t="shared" si="2"/>
        <v>1.016</v>
      </c>
      <c r="Q4" s="4">
        <f t="shared" si="2"/>
        <v>1.0227499999999998</v>
      </c>
      <c r="R4" s="4">
        <f t="shared" si="2"/>
        <v>1.0150000000000001</v>
      </c>
      <c r="S4" s="4">
        <f t="shared" si="2"/>
        <v>1.0169999999999999</v>
      </c>
      <c r="T4" s="4">
        <f t="shared" si="2"/>
        <v>1.0137499999999999</v>
      </c>
      <c r="U4" s="4">
        <f t="shared" si="2"/>
        <v>1.0095000000000001</v>
      </c>
      <c r="V4" s="4">
        <f t="shared" si="2"/>
        <v>1.0205</v>
      </c>
      <c r="W4" s="5"/>
      <c r="X4" s="48">
        <v>13</v>
      </c>
      <c r="Y4" s="33" t="s">
        <v>13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2:36" x14ac:dyDescent="0.2">
      <c r="B5" s="3">
        <v>0.5</v>
      </c>
      <c r="C5" s="4">
        <f t="shared" si="1"/>
        <v>0.998</v>
      </c>
      <c r="D5" s="4">
        <f t="shared" si="1"/>
        <v>1</v>
      </c>
      <c r="E5" s="4">
        <f t="shared" si="1"/>
        <v>1</v>
      </c>
      <c r="F5" s="4">
        <f t="shared" si="1"/>
        <v>0.99950000000000006</v>
      </c>
      <c r="G5" s="4">
        <f t="shared" si="1"/>
        <v>1.0004999999999999</v>
      </c>
      <c r="H5" s="4">
        <f t="shared" si="1"/>
        <v>0.998</v>
      </c>
      <c r="I5" s="4">
        <f t="shared" si="1"/>
        <v>0.999</v>
      </c>
      <c r="J5" s="4">
        <f t="shared" si="1"/>
        <v>1</v>
      </c>
      <c r="K5" s="4">
        <f t="shared" si="1"/>
        <v>1</v>
      </c>
      <c r="L5" s="4">
        <f t="shared" si="1"/>
        <v>0.99950000000000006</v>
      </c>
      <c r="M5" s="4">
        <f t="shared" si="2"/>
        <v>1.0009999999999999</v>
      </c>
      <c r="N5" s="4">
        <f t="shared" si="2"/>
        <v>0.999</v>
      </c>
      <c r="O5" s="4">
        <f t="shared" si="2"/>
        <v>1</v>
      </c>
      <c r="P5" s="4">
        <f t="shared" si="2"/>
        <v>0.999</v>
      </c>
      <c r="Q5" s="4">
        <f t="shared" si="2"/>
        <v>0.99849999999999994</v>
      </c>
      <c r="R5" s="4">
        <f t="shared" si="2"/>
        <v>1.0009999999999999</v>
      </c>
      <c r="S5" s="4">
        <f t="shared" si="2"/>
        <v>0.99849999999999994</v>
      </c>
      <c r="T5" s="4">
        <f t="shared" si="2"/>
        <v>0.99950000000000006</v>
      </c>
      <c r="U5" s="4">
        <f t="shared" si="2"/>
        <v>1.0004999999999999</v>
      </c>
      <c r="V5" s="4">
        <f t="shared" si="2"/>
        <v>0.999</v>
      </c>
      <c r="W5" s="5"/>
      <c r="X5" s="48">
        <v>25</v>
      </c>
      <c r="Y5" s="33" t="s">
        <v>5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2:36" x14ac:dyDescent="0.2">
      <c r="B6" s="3">
        <v>0.25</v>
      </c>
      <c r="C6" s="4">
        <f t="shared" si="1"/>
        <v>0.98649999999999993</v>
      </c>
      <c r="D6" s="4">
        <f t="shared" si="1"/>
        <v>0.98350000000000004</v>
      </c>
      <c r="E6" s="4">
        <f t="shared" si="1"/>
        <v>0.98599999999999999</v>
      </c>
      <c r="F6" s="4">
        <f t="shared" si="1"/>
        <v>0.98599999999999999</v>
      </c>
      <c r="G6" s="4">
        <f t="shared" si="1"/>
        <v>0.97849999999999993</v>
      </c>
      <c r="H6" s="4">
        <f t="shared" si="1"/>
        <v>0.97824999999999995</v>
      </c>
      <c r="I6" s="4">
        <f t="shared" si="1"/>
        <v>0.98624999999999996</v>
      </c>
      <c r="J6" s="4">
        <f t="shared" si="1"/>
        <v>0.98799999999999999</v>
      </c>
      <c r="K6" s="4">
        <f t="shared" si="1"/>
        <v>0.98499999999999999</v>
      </c>
      <c r="L6" s="4">
        <f t="shared" si="1"/>
        <v>0.98424999999999996</v>
      </c>
      <c r="M6" s="4">
        <f t="shared" si="2"/>
        <v>0.98150000000000004</v>
      </c>
      <c r="N6" s="4">
        <f t="shared" si="2"/>
        <v>0.98724999999999996</v>
      </c>
      <c r="O6" s="4">
        <f t="shared" si="2"/>
        <v>0.97524999999999995</v>
      </c>
      <c r="P6" s="4">
        <f t="shared" si="2"/>
        <v>0.98124999999999996</v>
      </c>
      <c r="Q6" s="4">
        <f t="shared" si="2"/>
        <v>0.97724999999999995</v>
      </c>
      <c r="R6" s="4">
        <f t="shared" si="2"/>
        <v>0.98424999999999996</v>
      </c>
      <c r="S6" s="4">
        <f t="shared" si="2"/>
        <v>0.98350000000000004</v>
      </c>
      <c r="T6" s="4">
        <f t="shared" si="2"/>
        <v>0.98550000000000004</v>
      </c>
      <c r="U6" s="4">
        <f t="shared" si="2"/>
        <v>0.98899999999999999</v>
      </c>
      <c r="V6" s="4">
        <f t="shared" si="2"/>
        <v>0.97899999999999998</v>
      </c>
      <c r="W6" s="5"/>
      <c r="X6" s="48">
        <v>37</v>
      </c>
      <c r="Y6" s="33" t="s">
        <v>12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2:36" x14ac:dyDescent="0.2">
      <c r="B7" s="3">
        <v>0.1</v>
      </c>
      <c r="C7" s="4">
        <f t="shared" si="1"/>
        <v>0.97689999999999999</v>
      </c>
      <c r="D7" s="4">
        <f t="shared" si="1"/>
        <v>0.96689999999999998</v>
      </c>
      <c r="E7" s="4">
        <f t="shared" si="1"/>
        <v>0.97689999999999999</v>
      </c>
      <c r="F7" s="4">
        <f t="shared" si="1"/>
        <v>0.96699999999999997</v>
      </c>
      <c r="G7" s="4">
        <f t="shared" si="1"/>
        <v>0.96879999999999999</v>
      </c>
      <c r="H7" s="4">
        <f t="shared" si="1"/>
        <v>0.96539999999999992</v>
      </c>
      <c r="I7" s="4">
        <f t="shared" si="1"/>
        <v>0.96870000000000001</v>
      </c>
      <c r="J7" s="4">
        <f t="shared" si="1"/>
        <v>0.97089999999999999</v>
      </c>
      <c r="K7" s="4">
        <f t="shared" si="1"/>
        <v>0.96989999999999998</v>
      </c>
      <c r="L7" s="4">
        <f t="shared" si="1"/>
        <v>0.96850000000000003</v>
      </c>
      <c r="M7" s="4">
        <f t="shared" si="2"/>
        <v>0.96989999999999998</v>
      </c>
      <c r="N7" s="4">
        <f t="shared" si="2"/>
        <v>0.96889999999999998</v>
      </c>
      <c r="O7" s="4">
        <f t="shared" si="2"/>
        <v>0.9597</v>
      </c>
      <c r="P7" s="4">
        <f t="shared" si="2"/>
        <v>0.97299999999999998</v>
      </c>
      <c r="Q7" s="4">
        <f t="shared" si="2"/>
        <v>0.96579999999999999</v>
      </c>
      <c r="R7" s="4">
        <f t="shared" si="2"/>
        <v>0.97070000000000001</v>
      </c>
      <c r="S7" s="4">
        <f t="shared" si="2"/>
        <v>0.9748</v>
      </c>
      <c r="T7" s="4">
        <f t="shared" si="2"/>
        <v>0.96889999999999998</v>
      </c>
      <c r="U7" s="4">
        <f t="shared" si="2"/>
        <v>0.97319999999999995</v>
      </c>
      <c r="V7" s="4">
        <f t="shared" si="2"/>
        <v>0.96870000000000001</v>
      </c>
      <c r="W7" s="5"/>
      <c r="X7" s="48">
        <v>45</v>
      </c>
      <c r="Y7" s="33" t="s">
        <v>11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2:36" x14ac:dyDescent="0.2">
      <c r="B8" s="3">
        <v>0.01</v>
      </c>
      <c r="C8" s="4">
        <f t="shared" si="1"/>
        <v>0.95443</v>
      </c>
      <c r="D8" s="4">
        <f t="shared" si="1"/>
        <v>0.95648999999999995</v>
      </c>
      <c r="E8" s="4">
        <f t="shared" si="1"/>
        <v>0.94669999999999999</v>
      </c>
      <c r="F8" s="4">
        <f t="shared" si="1"/>
        <v>0.95648999999999995</v>
      </c>
      <c r="G8" s="4">
        <f t="shared" si="1"/>
        <v>0.95448999999999995</v>
      </c>
      <c r="H8" s="4">
        <f t="shared" si="1"/>
        <v>0.95546999999999993</v>
      </c>
      <c r="I8" s="4">
        <f t="shared" si="1"/>
        <v>0.95279999999999998</v>
      </c>
      <c r="J8" s="4">
        <f t="shared" si="1"/>
        <v>0.94140999999999997</v>
      </c>
      <c r="K8" s="4">
        <f t="shared" si="1"/>
        <v>0.95246999999999993</v>
      </c>
      <c r="L8" s="4">
        <f t="shared" si="1"/>
        <v>0.95097999999999994</v>
      </c>
      <c r="M8" s="4">
        <f t="shared" si="2"/>
        <v>0.96148999999999996</v>
      </c>
      <c r="N8" s="4">
        <f t="shared" si="2"/>
        <v>0.93918999999999997</v>
      </c>
      <c r="O8" s="4">
        <f t="shared" si="2"/>
        <v>0.95397999999999994</v>
      </c>
      <c r="P8" s="4">
        <f t="shared" si="2"/>
        <v>0.95482</v>
      </c>
      <c r="Q8" s="4">
        <f t="shared" si="2"/>
        <v>0.9478399999999999</v>
      </c>
      <c r="R8" s="4">
        <f t="shared" si="2"/>
        <v>0.95194000000000001</v>
      </c>
      <c r="S8" s="4">
        <f t="shared" si="2"/>
        <v>0.95846999999999993</v>
      </c>
      <c r="T8" s="4">
        <f t="shared" si="2"/>
        <v>0.94286000000000003</v>
      </c>
      <c r="U8" s="4">
        <f t="shared" si="2"/>
        <v>0.95646999999999993</v>
      </c>
      <c r="V8" s="4">
        <f t="shared" si="2"/>
        <v>0.95840999999999998</v>
      </c>
      <c r="W8" s="5"/>
      <c r="X8" s="48">
        <v>50</v>
      </c>
      <c r="Y8" s="33" t="s">
        <v>49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10" spans="2:36" x14ac:dyDescent="0.2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36" x14ac:dyDescent="0.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36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36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36" x14ac:dyDescent="0.2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6" spans="2:36" x14ac:dyDescent="0.2">
      <c r="B16" s="8" t="str">
        <f>C30</f>
        <v>NG_Shock_East</v>
      </c>
      <c r="C16" s="9">
        <f>Forecasts!B8</f>
        <v>3.8788333333333331</v>
      </c>
      <c r="D16" s="9">
        <f>Forecasts!C8</f>
        <v>3.8726250000000007</v>
      </c>
      <c r="E16" s="9">
        <f>Forecasts!D8</f>
        <v>4.0093749999999995</v>
      </c>
      <c r="F16" s="9">
        <f>Forecasts!E8</f>
        <v>4.1947916666666671</v>
      </c>
      <c r="G16" s="9">
        <f>Forecasts!F8</f>
        <v>4.3392499999999989</v>
      </c>
      <c r="H16" s="9">
        <f>Forecasts!G8</f>
        <v>4.5752916666666659</v>
      </c>
      <c r="I16" s="9">
        <f>Forecasts!H8</f>
        <v>5.0625833333333334</v>
      </c>
      <c r="J16" s="9">
        <f>Forecasts!I8</f>
        <v>5.5014500000000011</v>
      </c>
      <c r="K16" s="9">
        <f>Forecasts!J8</f>
        <v>5.6920416666666656</v>
      </c>
      <c r="L16" s="9">
        <f>Forecasts!K8</f>
        <v>5.90055</v>
      </c>
      <c r="M16" s="9">
        <f>Forecasts!L8</f>
        <v>6.0428500000000005</v>
      </c>
      <c r="N16" s="9">
        <f>Forecasts!M8</f>
        <v>6.2464000000000004</v>
      </c>
      <c r="O16" s="9">
        <f>Forecasts!N8</f>
        <v>6.4859833333333334</v>
      </c>
      <c r="P16" s="9">
        <f>Forecasts!O8</f>
        <v>6.7321083333333336</v>
      </c>
      <c r="Q16" s="9">
        <f>Forecasts!P8</f>
        <v>7.0132166666666658</v>
      </c>
      <c r="R16" s="9">
        <f>Forecasts!Q8</f>
        <v>7.2937166666666675</v>
      </c>
      <c r="S16" s="9">
        <f>Forecasts!R8</f>
        <v>7.4322916666666652</v>
      </c>
      <c r="T16" s="9">
        <f>Forecasts!S8</f>
        <v>7.5735166666666665</v>
      </c>
      <c r="U16" s="9">
        <f>Forecasts!T8</f>
        <v>7.7249749999999997</v>
      </c>
      <c r="V16" s="9">
        <f>Forecasts!U8</f>
        <v>7.8717666666666659</v>
      </c>
    </row>
    <row r="17" spans="2:23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3" x14ac:dyDescent="0.2">
      <c r="B18" s="61" t="s">
        <v>51</v>
      </c>
      <c r="C18" s="62">
        <f>MIN(C19:V19)</f>
        <v>0.33699582750000001</v>
      </c>
      <c r="D18" s="66" t="s">
        <v>52</v>
      </c>
      <c r="E18" s="62">
        <f>MAX(C19:V19)</f>
        <v>0.89609849200000014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3" x14ac:dyDescent="0.2">
      <c r="B19" s="65"/>
      <c r="C19" s="62">
        <f t="shared" ref="C19:V19" si="3">C22-C28</f>
        <v>0.3649206399999998</v>
      </c>
      <c r="D19" s="62">
        <f t="shared" si="3"/>
        <v>0.33699582750000001</v>
      </c>
      <c r="E19" s="62">
        <f t="shared" si="3"/>
        <v>0.43950768749999991</v>
      </c>
      <c r="F19" s="62">
        <f t="shared" si="3"/>
        <v>0.38197772916666661</v>
      </c>
      <c r="G19" s="62">
        <f t="shared" si="3"/>
        <v>0.41470212250000049</v>
      </c>
      <c r="H19" s="62">
        <f t="shared" si="3"/>
        <v>0.41420115458333395</v>
      </c>
      <c r="I19" s="62">
        <f t="shared" si="3"/>
        <v>0.53638070416666661</v>
      </c>
      <c r="J19" s="62">
        <f t="shared" si="3"/>
        <v>0.66419005849999913</v>
      </c>
      <c r="K19" s="62">
        <f t="shared" si="3"/>
        <v>0.5556001870833347</v>
      </c>
      <c r="L19" s="62">
        <f t="shared" si="3"/>
        <v>0.59943687450000027</v>
      </c>
      <c r="M19" s="62">
        <f t="shared" si="3"/>
        <v>0.47146315699999963</v>
      </c>
      <c r="N19" s="62">
        <f t="shared" si="3"/>
        <v>0.78136217600000002</v>
      </c>
      <c r="O19" s="62">
        <f t="shared" si="3"/>
        <v>0.64224206966666664</v>
      </c>
      <c r="P19" s="62">
        <f t="shared" si="3"/>
        <v>0.6221814521666662</v>
      </c>
      <c r="Q19" s="62">
        <f t="shared" si="3"/>
        <v>0.73877224366666727</v>
      </c>
      <c r="R19" s="62">
        <f t="shared" si="3"/>
        <v>0.70479184150000052</v>
      </c>
      <c r="S19" s="62">
        <f t="shared" si="3"/>
        <v>0.62096796875000049</v>
      </c>
      <c r="T19" s="62">
        <f t="shared" si="3"/>
        <v>0.89609849200000014</v>
      </c>
      <c r="U19" s="62">
        <f t="shared" si="3"/>
        <v>0.67238182399999946</v>
      </c>
      <c r="V19" s="62">
        <f t="shared" si="3"/>
        <v>0.66280275333333361</v>
      </c>
    </row>
    <row r="20" spans="2:23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3" x14ac:dyDescent="0.2">
      <c r="C21" s="35">
        <f>C33</f>
        <v>2015</v>
      </c>
      <c r="D21" s="35">
        <f t="shared" ref="D21:V21" si="4">D33</f>
        <v>2016</v>
      </c>
      <c r="E21" s="35">
        <f t="shared" si="4"/>
        <v>2017</v>
      </c>
      <c r="F21" s="35">
        <f t="shared" si="4"/>
        <v>2018</v>
      </c>
      <c r="G21" s="35">
        <f t="shared" si="4"/>
        <v>2019</v>
      </c>
      <c r="H21" s="35">
        <f t="shared" si="4"/>
        <v>2020</v>
      </c>
      <c r="I21" s="35">
        <f t="shared" si="4"/>
        <v>2021</v>
      </c>
      <c r="J21" s="35">
        <f t="shared" si="4"/>
        <v>2022</v>
      </c>
      <c r="K21" s="35">
        <f t="shared" si="4"/>
        <v>2023</v>
      </c>
      <c r="L21" s="35">
        <f t="shared" si="4"/>
        <v>2024</v>
      </c>
      <c r="M21" s="35">
        <f t="shared" si="4"/>
        <v>2025</v>
      </c>
      <c r="N21" s="35">
        <f t="shared" si="4"/>
        <v>2026</v>
      </c>
      <c r="O21" s="35">
        <f t="shared" si="4"/>
        <v>2027</v>
      </c>
      <c r="P21" s="35">
        <f t="shared" si="4"/>
        <v>2028</v>
      </c>
      <c r="Q21" s="35">
        <f t="shared" si="4"/>
        <v>2029</v>
      </c>
      <c r="R21" s="35">
        <f t="shared" si="4"/>
        <v>2030</v>
      </c>
      <c r="S21" s="35">
        <f t="shared" si="4"/>
        <v>2031</v>
      </c>
      <c r="T21" s="35">
        <f t="shared" si="4"/>
        <v>2032</v>
      </c>
      <c r="U21" s="35">
        <f t="shared" si="4"/>
        <v>2033</v>
      </c>
      <c r="V21" s="35">
        <f t="shared" si="4"/>
        <v>2034</v>
      </c>
    </row>
    <row r="22" spans="2:23" x14ac:dyDescent="0.2">
      <c r="B22" s="3" t="s">
        <v>49</v>
      </c>
      <c r="C22" s="11">
        <f t="shared" ref="C22:V22" si="5">C2*C$16</f>
        <v>4.0669955383333329</v>
      </c>
      <c r="D22" s="11">
        <f t="shared" si="5"/>
        <v>4.0411229137500007</v>
      </c>
      <c r="E22" s="11">
        <f t="shared" si="5"/>
        <v>4.2351829999999993</v>
      </c>
      <c r="F22" s="11">
        <f t="shared" si="5"/>
        <v>4.3942540104166667</v>
      </c>
      <c r="G22" s="11">
        <f t="shared" si="5"/>
        <v>4.5564728549999991</v>
      </c>
      <c r="H22" s="11">
        <f t="shared" si="5"/>
        <v>4.7857550833333331</v>
      </c>
      <c r="I22" s="11">
        <f t="shared" si="5"/>
        <v>5.3600101041666663</v>
      </c>
      <c r="J22" s="11">
        <f t="shared" si="5"/>
        <v>5.8433101030000003</v>
      </c>
      <c r="K22" s="11">
        <f t="shared" si="5"/>
        <v>5.9770991133333329</v>
      </c>
      <c r="L22" s="11">
        <f t="shared" si="5"/>
        <v>6.2107419134999997</v>
      </c>
      <c r="M22" s="11">
        <f t="shared" si="5"/>
        <v>6.2816030034999999</v>
      </c>
      <c r="N22" s="11">
        <f t="shared" si="5"/>
        <v>6.6479185919999999</v>
      </c>
      <c r="O22" s="11">
        <f t="shared" si="5"/>
        <v>6.8297404500000001</v>
      </c>
      <c r="P22" s="11">
        <f t="shared" si="5"/>
        <v>7.0501331309999999</v>
      </c>
      <c r="Q22" s="11">
        <f t="shared" si="5"/>
        <v>7.3861795289999987</v>
      </c>
      <c r="R22" s="11">
        <f t="shared" si="5"/>
        <v>7.6479724851666679</v>
      </c>
      <c r="S22" s="11">
        <f t="shared" si="5"/>
        <v>7.7445965624999982</v>
      </c>
      <c r="T22" s="11">
        <f t="shared" si="5"/>
        <v>8.0368644163333336</v>
      </c>
      <c r="U22" s="11">
        <f t="shared" si="5"/>
        <v>8.0610886622499986</v>
      </c>
      <c r="V22" s="11">
        <f t="shared" si="5"/>
        <v>8.2071826443333329</v>
      </c>
    </row>
    <row r="23" spans="2:23" x14ac:dyDescent="0.2">
      <c r="B23" s="3" t="s">
        <v>11</v>
      </c>
      <c r="C23" s="11">
        <f t="shared" ref="C23:V23" si="6">C3*C$16</f>
        <v>3.9878285499999997</v>
      </c>
      <c r="D23" s="11">
        <f t="shared" si="6"/>
        <v>3.9899655375000007</v>
      </c>
      <c r="E23" s="11">
        <f t="shared" si="6"/>
        <v>4.1019915624999994</v>
      </c>
      <c r="F23" s="11">
        <f t="shared" si="6"/>
        <v>4.3185380208333335</v>
      </c>
      <c r="G23" s="11">
        <f t="shared" si="6"/>
        <v>4.4785399249999989</v>
      </c>
      <c r="H23" s="11">
        <f t="shared" si="6"/>
        <v>4.7290214666666648</v>
      </c>
      <c r="I23" s="11">
        <f t="shared" si="6"/>
        <v>5.216992125</v>
      </c>
      <c r="J23" s="11">
        <f t="shared" si="6"/>
        <v>5.6730952400000003</v>
      </c>
      <c r="K23" s="11">
        <f t="shared" si="6"/>
        <v>5.8753254083333326</v>
      </c>
      <c r="L23" s="11">
        <f t="shared" si="6"/>
        <v>6.0816968849999995</v>
      </c>
      <c r="M23" s="11">
        <f t="shared" si="6"/>
        <v>6.2307826349999997</v>
      </c>
      <c r="N23" s="11">
        <f t="shared" si="6"/>
        <v>6.4344166400000002</v>
      </c>
      <c r="O23" s="11">
        <f t="shared" si="6"/>
        <v>6.753205846666666</v>
      </c>
      <c r="P23" s="11">
        <f t="shared" si="6"/>
        <v>6.9482090108333336</v>
      </c>
      <c r="Q23" s="11">
        <f t="shared" si="6"/>
        <v>7.248860746666665</v>
      </c>
      <c r="R23" s="11">
        <f t="shared" si="6"/>
        <v>7.5081519366666667</v>
      </c>
      <c r="S23" s="11">
        <f t="shared" si="6"/>
        <v>7.6292473958333318</v>
      </c>
      <c r="T23" s="11">
        <f t="shared" si="6"/>
        <v>7.8045089249999995</v>
      </c>
      <c r="U23" s="11">
        <f t="shared" si="6"/>
        <v>7.9381843099999987</v>
      </c>
      <c r="V23" s="11">
        <f t="shared" si="6"/>
        <v>8.1331093199999991</v>
      </c>
    </row>
    <row r="24" spans="2:23" x14ac:dyDescent="0.2">
      <c r="B24" s="3" t="s">
        <v>12</v>
      </c>
      <c r="C24" s="11">
        <f t="shared" ref="C24:V24" si="7">C4*C$16</f>
        <v>3.9282884583333333</v>
      </c>
      <c r="D24" s="11">
        <f t="shared" si="7"/>
        <v>3.9336188437500006</v>
      </c>
      <c r="E24" s="11">
        <f t="shared" si="7"/>
        <v>4.0695156249999993</v>
      </c>
      <c r="F24" s="11">
        <f t="shared" si="7"/>
        <v>4.2608596354166668</v>
      </c>
      <c r="G24" s="11">
        <f t="shared" si="7"/>
        <v>4.4368831249999987</v>
      </c>
      <c r="H24" s="11">
        <f t="shared" si="7"/>
        <v>4.6667974999999995</v>
      </c>
      <c r="I24" s="11">
        <f t="shared" si="7"/>
        <v>5.1220686874999997</v>
      </c>
      <c r="J24" s="11">
        <f t="shared" si="7"/>
        <v>5.5619659500000003</v>
      </c>
      <c r="K24" s="11">
        <f t="shared" si="7"/>
        <v>5.7717302499999992</v>
      </c>
      <c r="L24" s="11">
        <f t="shared" si="7"/>
        <v>5.9861079749999995</v>
      </c>
      <c r="M24" s="11">
        <f t="shared" si="7"/>
        <v>6.1380248875000003</v>
      </c>
      <c r="N24" s="11">
        <f t="shared" si="7"/>
        <v>6.3338496000000006</v>
      </c>
      <c r="O24" s="11">
        <f t="shared" si="7"/>
        <v>6.6384039416666676</v>
      </c>
      <c r="P24" s="11">
        <f t="shared" si="7"/>
        <v>6.8398220666666667</v>
      </c>
      <c r="Q24" s="11">
        <f t="shared" si="7"/>
        <v>7.1727673458333312</v>
      </c>
      <c r="R24" s="11">
        <f t="shared" si="7"/>
        <v>7.403122416666668</v>
      </c>
      <c r="S24" s="11">
        <f t="shared" si="7"/>
        <v>7.558640624999998</v>
      </c>
      <c r="T24" s="11">
        <f t="shared" si="7"/>
        <v>7.6776525208333322</v>
      </c>
      <c r="U24" s="11">
        <f t="shared" si="7"/>
        <v>7.7983622625000004</v>
      </c>
      <c r="V24" s="11">
        <f t="shared" si="7"/>
        <v>8.0331378833333318</v>
      </c>
    </row>
    <row r="25" spans="2:23" x14ac:dyDescent="0.2">
      <c r="B25" s="3" t="s">
        <v>5</v>
      </c>
      <c r="C25" s="11">
        <f t="shared" ref="C25:V25" si="8">AVERAGE(C$34:C$133)*C$16</f>
        <v>3.8785230266666657</v>
      </c>
      <c r="D25" s="11">
        <f t="shared" si="8"/>
        <v>3.8723926425000008</v>
      </c>
      <c r="E25" s="11">
        <f t="shared" si="8"/>
        <v>4.0093750000000004</v>
      </c>
      <c r="F25" s="11">
        <f t="shared" si="8"/>
        <v>4.1948755625</v>
      </c>
      <c r="G25" s="11">
        <f t="shared" si="8"/>
        <v>4.3393367849999986</v>
      </c>
      <c r="H25" s="11">
        <f t="shared" si="8"/>
        <v>4.5750171491666665</v>
      </c>
      <c r="I25" s="11">
        <f t="shared" si="8"/>
        <v>5.0624820816666674</v>
      </c>
      <c r="J25" s="11">
        <f t="shared" si="8"/>
        <v>5.5014499999999993</v>
      </c>
      <c r="K25" s="11">
        <f t="shared" si="8"/>
        <v>5.691927825833333</v>
      </c>
      <c r="L25" s="11">
        <f t="shared" si="8"/>
        <v>5.9007860220000019</v>
      </c>
      <c r="M25" s="11">
        <f t="shared" si="8"/>
        <v>6.0430917140000018</v>
      </c>
      <c r="N25" s="11">
        <f t="shared" si="8"/>
        <v>6.2461501440000005</v>
      </c>
      <c r="O25" s="11">
        <f t="shared" si="8"/>
        <v>6.4857238940000013</v>
      </c>
      <c r="P25" s="11">
        <f t="shared" si="8"/>
        <v>6.7323776176666659</v>
      </c>
      <c r="Q25" s="11">
        <f t="shared" si="8"/>
        <v>7.0130764023333336</v>
      </c>
      <c r="R25" s="11">
        <f t="shared" si="8"/>
        <v>7.2932790436666659</v>
      </c>
      <c r="S25" s="11">
        <f t="shared" si="8"/>
        <v>7.432291666666667</v>
      </c>
      <c r="T25" s="11">
        <f t="shared" si="8"/>
        <v>7.5739710776666662</v>
      </c>
      <c r="U25" s="11">
        <f t="shared" si="8"/>
        <v>7.7251294995000004</v>
      </c>
      <c r="V25" s="11">
        <f t="shared" si="8"/>
        <v>7.8716092313333315</v>
      </c>
    </row>
    <row r="26" spans="2:23" x14ac:dyDescent="0.2">
      <c r="B26" s="3" t="s">
        <v>13</v>
      </c>
      <c r="C26" s="11">
        <f t="shared" ref="C26:V26" si="9">C6*C$16</f>
        <v>3.826469083333333</v>
      </c>
      <c r="D26" s="11">
        <f t="shared" si="9"/>
        <v>3.808726687500001</v>
      </c>
      <c r="E26" s="11">
        <f t="shared" si="9"/>
        <v>3.9532437499999995</v>
      </c>
      <c r="F26" s="11">
        <f t="shared" si="9"/>
        <v>4.1360645833333338</v>
      </c>
      <c r="G26" s="11">
        <f t="shared" si="9"/>
        <v>4.2459561249999984</v>
      </c>
      <c r="H26" s="11">
        <f t="shared" si="9"/>
        <v>4.4757790729166658</v>
      </c>
      <c r="I26" s="11">
        <f t="shared" si="9"/>
        <v>4.9929728124999997</v>
      </c>
      <c r="J26" s="11">
        <f t="shared" si="9"/>
        <v>5.4354326000000013</v>
      </c>
      <c r="K26" s="11">
        <f t="shared" si="9"/>
        <v>5.6066610416666656</v>
      </c>
      <c r="L26" s="11">
        <f t="shared" si="9"/>
        <v>5.8076163374999998</v>
      </c>
      <c r="M26" s="11">
        <f t="shared" si="9"/>
        <v>5.9310572750000006</v>
      </c>
      <c r="N26" s="11">
        <f t="shared" si="9"/>
        <v>6.1667584</v>
      </c>
      <c r="O26" s="11">
        <f t="shared" si="9"/>
        <v>6.3254552458333331</v>
      </c>
      <c r="P26" s="11">
        <f t="shared" si="9"/>
        <v>6.6058813020833336</v>
      </c>
      <c r="Q26" s="11">
        <f t="shared" si="9"/>
        <v>6.8536659874999986</v>
      </c>
      <c r="R26" s="11">
        <f t="shared" si="9"/>
        <v>7.1788406291666673</v>
      </c>
      <c r="S26" s="11">
        <f t="shared" si="9"/>
        <v>7.3096588541666652</v>
      </c>
      <c r="T26" s="11">
        <f t="shared" si="9"/>
        <v>7.4637006750000001</v>
      </c>
      <c r="U26" s="11">
        <f t="shared" si="9"/>
        <v>7.6400002749999993</v>
      </c>
      <c r="V26" s="11">
        <f t="shared" si="9"/>
        <v>7.7064595666666662</v>
      </c>
    </row>
    <row r="27" spans="2:23" x14ac:dyDescent="0.2">
      <c r="B27" s="3" t="s">
        <v>14</v>
      </c>
      <c r="C27" s="11">
        <f t="shared" ref="C27:V27" si="10">C7*C$16</f>
        <v>3.789232283333333</v>
      </c>
      <c r="D27" s="11">
        <f t="shared" si="10"/>
        <v>3.7444411125000006</v>
      </c>
      <c r="E27" s="11">
        <f t="shared" si="10"/>
        <v>3.9167584374999995</v>
      </c>
      <c r="F27" s="11">
        <f t="shared" si="10"/>
        <v>4.0563635416666672</v>
      </c>
      <c r="G27" s="11">
        <f t="shared" si="10"/>
        <v>4.2038653999999989</v>
      </c>
      <c r="H27" s="11">
        <f t="shared" si="10"/>
        <v>4.4169865749999992</v>
      </c>
      <c r="I27" s="11">
        <f t="shared" si="10"/>
        <v>4.9041244749999997</v>
      </c>
      <c r="J27" s="11">
        <f t="shared" si="10"/>
        <v>5.3413578050000012</v>
      </c>
      <c r="K27" s="11">
        <f t="shared" si="10"/>
        <v>5.5207112124999984</v>
      </c>
      <c r="L27" s="11">
        <f t="shared" si="10"/>
        <v>5.7146826749999997</v>
      </c>
      <c r="M27" s="11">
        <f t="shared" si="10"/>
        <v>5.8609602150000004</v>
      </c>
      <c r="N27" s="11">
        <f t="shared" si="10"/>
        <v>6.0521369600000003</v>
      </c>
      <c r="O27" s="11">
        <f t="shared" si="10"/>
        <v>6.2245982050000004</v>
      </c>
      <c r="P27" s="11">
        <f t="shared" si="10"/>
        <v>6.5503414083333338</v>
      </c>
      <c r="Q27" s="11">
        <f t="shared" si="10"/>
        <v>6.7733646566666659</v>
      </c>
      <c r="R27" s="11">
        <f t="shared" si="10"/>
        <v>7.0800107683333344</v>
      </c>
      <c r="S27" s="11">
        <f t="shared" si="10"/>
        <v>7.2449979166666649</v>
      </c>
      <c r="T27" s="11">
        <f t="shared" si="10"/>
        <v>7.3379802983333331</v>
      </c>
      <c r="U27" s="11">
        <f t="shared" si="10"/>
        <v>7.5179456699999996</v>
      </c>
      <c r="V27" s="11">
        <f t="shared" si="10"/>
        <v>7.6253803699999994</v>
      </c>
    </row>
    <row r="28" spans="2:23" x14ac:dyDescent="0.2">
      <c r="B28" s="3" t="s">
        <v>50</v>
      </c>
      <c r="C28" s="11">
        <f t="shared" ref="C28:V28" si="11">C8*C$16</f>
        <v>3.7020748983333331</v>
      </c>
      <c r="D28" s="11">
        <f t="shared" si="11"/>
        <v>3.7041270862500006</v>
      </c>
      <c r="E28" s="11">
        <f t="shared" si="11"/>
        <v>3.7956753124999993</v>
      </c>
      <c r="F28" s="11">
        <f t="shared" si="11"/>
        <v>4.0122762812500001</v>
      </c>
      <c r="G28" s="11">
        <f t="shared" si="11"/>
        <v>4.1417707324999986</v>
      </c>
      <c r="H28" s="11">
        <f t="shared" si="11"/>
        <v>4.3715539287499992</v>
      </c>
      <c r="I28" s="11">
        <f t="shared" si="11"/>
        <v>4.8236293999999997</v>
      </c>
      <c r="J28" s="11">
        <f t="shared" si="11"/>
        <v>5.1791200445000012</v>
      </c>
      <c r="K28" s="11">
        <f t="shared" si="11"/>
        <v>5.4214989262499982</v>
      </c>
      <c r="L28" s="11">
        <f t="shared" si="11"/>
        <v>5.6113050389999994</v>
      </c>
      <c r="M28" s="11">
        <f t="shared" si="11"/>
        <v>5.8101398465000003</v>
      </c>
      <c r="N28" s="11">
        <f t="shared" si="11"/>
        <v>5.8665564159999999</v>
      </c>
      <c r="O28" s="11">
        <f t="shared" si="11"/>
        <v>6.1874983803333334</v>
      </c>
      <c r="P28" s="11">
        <f t="shared" si="11"/>
        <v>6.4279516788333337</v>
      </c>
      <c r="Q28" s="11">
        <f t="shared" si="11"/>
        <v>6.6474072853333315</v>
      </c>
      <c r="R28" s="11">
        <f t="shared" si="11"/>
        <v>6.9431806436666674</v>
      </c>
      <c r="S28" s="11">
        <f t="shared" si="11"/>
        <v>7.1236285937499977</v>
      </c>
      <c r="T28" s="11">
        <f t="shared" si="11"/>
        <v>7.1407659243333335</v>
      </c>
      <c r="U28" s="11">
        <f t="shared" si="11"/>
        <v>7.3887068382499992</v>
      </c>
      <c r="V28" s="11">
        <f t="shared" si="11"/>
        <v>7.5443798909999993</v>
      </c>
    </row>
    <row r="30" spans="2:23" x14ac:dyDescent="0.2">
      <c r="B30" s="3" t="s">
        <v>3</v>
      </c>
      <c r="C30" s="3" t="s">
        <v>8</v>
      </c>
      <c r="F30" s="12"/>
    </row>
    <row r="31" spans="2:23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</row>
    <row r="32" spans="2:23" x14ac:dyDescent="0.2">
      <c r="B32" s="3" t="s">
        <v>4</v>
      </c>
      <c r="C32" s="3" t="s">
        <v>0</v>
      </c>
    </row>
    <row r="33" spans="2:36" ht="51" x14ac:dyDescent="0.2">
      <c r="B33" s="3" t="s">
        <v>46</v>
      </c>
      <c r="C33" s="3">
        <f>'Fig 7.13 - P - Mid C'!C33</f>
        <v>2015</v>
      </c>
      <c r="D33" s="3">
        <f>'Fig 7.13 - P - Mid C'!D33</f>
        <v>2016</v>
      </c>
      <c r="E33" s="3">
        <f>'Fig 7.13 - P - Mid C'!E33</f>
        <v>2017</v>
      </c>
      <c r="F33" s="3">
        <f>'Fig 7.13 - P - Mid C'!F33</f>
        <v>2018</v>
      </c>
      <c r="G33" s="3">
        <f>'Fig 7.13 - P - Mid C'!G33</f>
        <v>2019</v>
      </c>
      <c r="H33" s="3">
        <f>'Fig 7.13 - P - Mid C'!H33</f>
        <v>2020</v>
      </c>
      <c r="I33" s="3">
        <f>'Fig 7.13 - P - Mid C'!I33</f>
        <v>2021</v>
      </c>
      <c r="J33" s="3">
        <f>'Fig 7.13 - P - Mid C'!J33</f>
        <v>2022</v>
      </c>
      <c r="K33" s="3">
        <f>'Fig 7.13 - P - Mid C'!K33</f>
        <v>2023</v>
      </c>
      <c r="L33" s="3">
        <f>'Fig 7.13 - P - Mid C'!L33</f>
        <v>2024</v>
      </c>
      <c r="M33" s="3">
        <f>'Fig 7.13 - P - Mid C'!M33</f>
        <v>2025</v>
      </c>
      <c r="N33" s="3">
        <f>'Fig 7.13 - P - Mid C'!N33</f>
        <v>2026</v>
      </c>
      <c r="O33" s="3">
        <f>'Fig 7.13 - P - Mid C'!O33</f>
        <v>2027</v>
      </c>
      <c r="P33" s="3">
        <f>'Fig 7.13 - P - Mid C'!P33</f>
        <v>2028</v>
      </c>
      <c r="Q33" s="3">
        <f>'Fig 7.13 - P - Mid C'!Q33</f>
        <v>2029</v>
      </c>
      <c r="R33" s="3">
        <f>'Fig 7.13 - P - Mid C'!R33</f>
        <v>2030</v>
      </c>
      <c r="S33" s="3">
        <f>'Fig 7.13 - P - Mid C'!S33</f>
        <v>2031</v>
      </c>
      <c r="T33" s="3">
        <f>'Fig 7.13 - P - Mid C'!T33</f>
        <v>2032</v>
      </c>
      <c r="U33" s="3">
        <f>'Fig 7.13 - P - Mid C'!U33</f>
        <v>2033</v>
      </c>
      <c r="V33" s="3">
        <f>'Fig 7.13 - P - Mid C'!V33</f>
        <v>2034</v>
      </c>
      <c r="W33" s="58" t="s">
        <v>48</v>
      </c>
      <c r="X33" s="59" t="s">
        <v>5</v>
      </c>
      <c r="Y33" s="58" t="s">
        <v>47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</row>
    <row r="34" spans="2:36" x14ac:dyDescent="0.2">
      <c r="B34" s="3">
        <f>'NG East Shock'!AE5</f>
        <v>30</v>
      </c>
      <c r="C34" s="3">
        <f>'NG East Shock'!AF5</f>
        <v>1.0129999999999999</v>
      </c>
      <c r="D34" s="3">
        <f>'NG East Shock'!AG5</f>
        <v>0.997</v>
      </c>
      <c r="E34" s="3">
        <f>'NG East Shock'!AH5</f>
        <v>0.97799999999999998</v>
      </c>
      <c r="F34" s="3">
        <f>'NG East Shock'!AI5</f>
        <v>1.028</v>
      </c>
      <c r="G34" s="3">
        <f>'NG East Shock'!AJ5</f>
        <v>1.042</v>
      </c>
      <c r="H34" s="3">
        <f>'NG East Shock'!AK5</f>
        <v>1.008</v>
      </c>
      <c r="I34" s="3">
        <f>'NG East Shock'!AL5</f>
        <v>1.0069999999999999</v>
      </c>
      <c r="J34" s="3">
        <f>'NG East Shock'!AM5</f>
        <v>0.995</v>
      </c>
      <c r="K34" s="3">
        <f>'NG East Shock'!AN5</f>
        <v>1.046</v>
      </c>
      <c r="L34" s="3">
        <f>'NG East Shock'!AO5</f>
        <v>0.98299999999999998</v>
      </c>
      <c r="M34" s="3">
        <f>'NG East Shock'!AP5</f>
        <v>0.99</v>
      </c>
      <c r="N34" s="3">
        <f>'NG East Shock'!AQ5</f>
        <v>1.0780000000000001</v>
      </c>
      <c r="O34" s="3">
        <f>'NG East Shock'!AR5</f>
        <v>1.002</v>
      </c>
      <c r="P34" s="3">
        <f>'NG East Shock'!AS5</f>
        <v>1.0049999999999999</v>
      </c>
      <c r="Q34" s="3">
        <f>'NG East Shock'!AT5</f>
        <v>0.96899999999999997</v>
      </c>
      <c r="R34" s="3">
        <f>'NG East Shock'!AU5</f>
        <v>1.036</v>
      </c>
      <c r="S34" s="3">
        <f>'NG East Shock'!AV5</f>
        <v>1</v>
      </c>
      <c r="T34" s="3">
        <f>'NG East Shock'!AW5</f>
        <v>0.99099999999999999</v>
      </c>
      <c r="U34" s="3">
        <f>'NG East Shock'!AX5</f>
        <v>1.038</v>
      </c>
      <c r="V34" s="3">
        <f>'NG East Shock'!AY5</f>
        <v>0.97899999999999998</v>
      </c>
      <c r="W34" s="33">
        <f>'NG East Shock'!AZ5</f>
        <v>37</v>
      </c>
      <c r="X34" s="33">
        <f>'NG East Shock'!BA5</f>
        <v>1.00925</v>
      </c>
      <c r="Y34" s="33">
        <f>'NG East Shock'!BB5</f>
        <v>1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2:36" x14ac:dyDescent="0.2">
      <c r="B35" s="3">
        <f>'NG East Shock'!AE6</f>
        <v>39</v>
      </c>
      <c r="C35" s="3">
        <f>'NG East Shock'!AF6</f>
        <v>0.98099999999999998</v>
      </c>
      <c r="D35" s="3">
        <f>'NG East Shock'!AG6</f>
        <v>1.012</v>
      </c>
      <c r="E35" s="3">
        <f>'NG East Shock'!AH6</f>
        <v>1.0720000000000001</v>
      </c>
      <c r="F35" s="3">
        <f>'NG East Shock'!AI6</f>
        <v>1.0409999999999999</v>
      </c>
      <c r="G35" s="3">
        <f>'NG East Shock'!AJ6</f>
        <v>1.028</v>
      </c>
      <c r="H35" s="3">
        <f>'NG East Shock'!AK6</f>
        <v>1.004</v>
      </c>
      <c r="I35" s="3">
        <f>'NG East Shock'!AL6</f>
        <v>0.96399999999999997</v>
      </c>
      <c r="J35" s="3">
        <f>'NG East Shock'!AM6</f>
        <v>0.999</v>
      </c>
      <c r="K35" s="3">
        <f>'NG East Shock'!AN6</f>
        <v>1.0309999999999999</v>
      </c>
      <c r="L35" s="3">
        <f>'NG East Shock'!AO6</f>
        <v>1.012</v>
      </c>
      <c r="M35" s="3">
        <f>'NG East Shock'!AP6</f>
        <v>1.0389999999999999</v>
      </c>
      <c r="N35" s="3">
        <f>'NG East Shock'!AQ6</f>
        <v>1.0049999999999999</v>
      </c>
      <c r="O35" s="3">
        <f>'NG East Shock'!AR6</f>
        <v>0.95599999999999996</v>
      </c>
      <c r="P35" s="3">
        <f>'NG East Shock'!AS6</f>
        <v>1.016</v>
      </c>
      <c r="Q35" s="3">
        <f>'NG East Shock'!AT6</f>
        <v>0.96099999999999997</v>
      </c>
      <c r="R35" s="3">
        <f>'NG East Shock'!AU6</f>
        <v>1.0009999999999999</v>
      </c>
      <c r="S35" s="3">
        <f>'NG East Shock'!AV6</f>
        <v>1.026</v>
      </c>
      <c r="T35" s="3">
        <f>'NG East Shock'!AW6</f>
        <v>1.0129999999999999</v>
      </c>
      <c r="U35" s="3">
        <f>'NG East Shock'!AX6</f>
        <v>0.996</v>
      </c>
      <c r="V35" s="3">
        <f>'NG East Shock'!AY6</f>
        <v>1.016</v>
      </c>
      <c r="W35" s="33">
        <f>'NG East Shock'!AZ6</f>
        <v>19</v>
      </c>
      <c r="X35" s="33">
        <f>'NG East Shock'!BA6</f>
        <v>1.00865</v>
      </c>
      <c r="Y35" s="33">
        <f>'NG East Shock'!BB6</f>
        <v>2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2:36" x14ac:dyDescent="0.2">
      <c r="B36" s="3">
        <f>'NG East Shock'!AE7</f>
        <v>43</v>
      </c>
      <c r="C36" s="3">
        <f>'NG East Shock'!AF7</f>
        <v>0.998</v>
      </c>
      <c r="D36" s="3">
        <f>'NG East Shock'!AG7</f>
        <v>0.95699999999999996</v>
      </c>
      <c r="E36" s="3">
        <f>'NG East Shock'!AH7</f>
        <v>1.0089999999999999</v>
      </c>
      <c r="F36" s="3">
        <f>'NG East Shock'!AI7</f>
        <v>0.99399999999999999</v>
      </c>
      <c r="G36" s="3">
        <f>'NG East Shock'!AJ7</f>
        <v>1.002</v>
      </c>
      <c r="H36" s="3">
        <f>'NG East Shock'!AK7</f>
        <v>1.006</v>
      </c>
      <c r="I36" s="3">
        <f>'NG East Shock'!AL7</f>
        <v>1.036</v>
      </c>
      <c r="J36" s="3">
        <f>'NG East Shock'!AM7</f>
        <v>1.0029999999999999</v>
      </c>
      <c r="K36" s="3">
        <f>'NG East Shock'!AN7</f>
        <v>1.054</v>
      </c>
      <c r="L36" s="3">
        <f>'NG East Shock'!AO7</f>
        <v>1.0249999999999999</v>
      </c>
      <c r="M36" s="3">
        <f>'NG East Shock'!AP7</f>
        <v>1.006</v>
      </c>
      <c r="N36" s="3">
        <f>'NG East Shock'!AQ7</f>
        <v>1.0169999999999999</v>
      </c>
      <c r="O36" s="3">
        <f>'NG East Shock'!AR7</f>
        <v>1.03</v>
      </c>
      <c r="P36" s="3">
        <f>'NG East Shock'!AS7</f>
        <v>1.0349999999999999</v>
      </c>
      <c r="Q36" s="3">
        <f>'NG East Shock'!AT7</f>
        <v>0.95599999999999996</v>
      </c>
      <c r="R36" s="3">
        <f>'NG East Shock'!AU7</f>
        <v>1.0089999999999999</v>
      </c>
      <c r="S36" s="3">
        <f>'NG East Shock'!AV7</f>
        <v>1.0309999999999999</v>
      </c>
      <c r="T36" s="3">
        <f>'NG East Shock'!AW7</f>
        <v>0.99099999999999999</v>
      </c>
      <c r="U36" s="3">
        <f>'NG East Shock'!AX7</f>
        <v>0.98899999999999999</v>
      </c>
      <c r="V36" s="3">
        <f>'NG East Shock'!AY7</f>
        <v>1.0189999999999999</v>
      </c>
      <c r="W36" s="33">
        <f>'NG East Shock'!AZ7</f>
        <v>14</v>
      </c>
      <c r="X36" s="33">
        <f>'NG East Shock'!BA7</f>
        <v>1.0083499999999999</v>
      </c>
      <c r="Y36" s="33">
        <f>'NG East Shock'!BB7</f>
        <v>3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2:36" x14ac:dyDescent="0.2">
      <c r="B37" s="3">
        <f>'NG East Shock'!AE8</f>
        <v>25</v>
      </c>
      <c r="C37" s="3">
        <f>'NG East Shock'!AF8</f>
        <v>1.0089999999999999</v>
      </c>
      <c r="D37" s="3">
        <f>'NG East Shock'!AG8</f>
        <v>1.0049999999999999</v>
      </c>
      <c r="E37" s="3">
        <f>'NG East Shock'!AH8</f>
        <v>0.98599999999999999</v>
      </c>
      <c r="F37" s="3">
        <f>'NG East Shock'!AI8</f>
        <v>1.006</v>
      </c>
      <c r="G37" s="3">
        <f>'NG East Shock'!AJ8</f>
        <v>1.0469999999999999</v>
      </c>
      <c r="H37" s="3">
        <f>'NG East Shock'!AK8</f>
        <v>0.96</v>
      </c>
      <c r="I37" s="3">
        <f>'NG East Shock'!AL8</f>
        <v>0.998</v>
      </c>
      <c r="J37" s="3">
        <f>'NG East Shock'!AM8</f>
        <v>0.98399999999999999</v>
      </c>
      <c r="K37" s="3">
        <f>'NG East Shock'!AN8</f>
        <v>1.014</v>
      </c>
      <c r="L37" s="3">
        <f>'NG East Shock'!AO8</f>
        <v>0.98699999999999999</v>
      </c>
      <c r="M37" s="3">
        <f>'NG East Shock'!AP8</f>
        <v>1.0349999999999999</v>
      </c>
      <c r="N37" s="3">
        <f>'NG East Shock'!AQ8</f>
        <v>1.004</v>
      </c>
      <c r="O37" s="3">
        <f>'NG East Shock'!AR8</f>
        <v>0.98899999999999999</v>
      </c>
      <c r="P37" s="3">
        <f>'NG East Shock'!AS8</f>
        <v>1.0329999999999999</v>
      </c>
      <c r="Q37" s="3">
        <f>'NG East Shock'!AT8</f>
        <v>0.998</v>
      </c>
      <c r="R37" s="3">
        <f>'NG East Shock'!AU8</f>
        <v>0.98199999999999998</v>
      </c>
      <c r="S37" s="3">
        <f>'NG East Shock'!AV8</f>
        <v>1.01</v>
      </c>
      <c r="T37" s="3">
        <f>'NG East Shock'!AW8</f>
        <v>1.07</v>
      </c>
      <c r="U37" s="3">
        <f>'NG East Shock'!AX8</f>
        <v>1.04</v>
      </c>
      <c r="V37" s="3">
        <f>'NG East Shock'!AY8</f>
        <v>0.97299999999999998</v>
      </c>
      <c r="W37" s="33">
        <f>'NG East Shock'!AZ8</f>
        <v>41</v>
      </c>
      <c r="X37" s="33">
        <f>'NG East Shock'!BA8</f>
        <v>1.0065</v>
      </c>
      <c r="Y37" s="33">
        <f>'NG East Shock'!BB8</f>
        <v>4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2:36" x14ac:dyDescent="0.2">
      <c r="B38" s="3">
        <f>'NG East Shock'!AE9</f>
        <v>35</v>
      </c>
      <c r="C38" s="3">
        <f>'NG East Shock'!AF9</f>
        <v>0.99299999999999999</v>
      </c>
      <c r="D38" s="3">
        <f>'NG East Shock'!AG9</f>
        <v>1.036</v>
      </c>
      <c r="E38" s="3">
        <f>'NG East Shock'!AH9</f>
        <v>0.98899999999999999</v>
      </c>
      <c r="F38" s="3">
        <f>'NG East Shock'!AI9</f>
        <v>1.0289999999999999</v>
      </c>
      <c r="G38" s="3">
        <f>'NG East Shock'!AJ9</f>
        <v>1.0029999999999999</v>
      </c>
      <c r="H38" s="3">
        <f>'NG East Shock'!AK9</f>
        <v>1.02</v>
      </c>
      <c r="I38" s="3">
        <f>'NG East Shock'!AL9</f>
        <v>0.99299999999999999</v>
      </c>
      <c r="J38" s="3">
        <f>'NG East Shock'!AM9</f>
        <v>1.069</v>
      </c>
      <c r="K38" s="3">
        <f>'NG East Shock'!AN9</f>
        <v>1.032</v>
      </c>
      <c r="L38" s="3">
        <f>'NG East Shock'!AO9</f>
        <v>1.0029999999999999</v>
      </c>
      <c r="M38" s="3">
        <f>'NG East Shock'!AP9</f>
        <v>1.0189999999999999</v>
      </c>
      <c r="N38" s="3">
        <f>'NG East Shock'!AQ9</f>
        <v>0.99399999999999999</v>
      </c>
      <c r="O38" s="3">
        <f>'NG East Shock'!AR9</f>
        <v>0.97399999999999998</v>
      </c>
      <c r="P38" s="3">
        <f>'NG East Shock'!AS9</f>
        <v>0.99299999999999999</v>
      </c>
      <c r="Q38" s="3">
        <f>'NG East Shock'!AT9</f>
        <v>1.0029999999999999</v>
      </c>
      <c r="R38" s="3">
        <f>'NG East Shock'!AU9</f>
        <v>0.96799999999999997</v>
      </c>
      <c r="S38" s="3">
        <f>'NG East Shock'!AV9</f>
        <v>1.0009999999999999</v>
      </c>
      <c r="T38" s="3">
        <f>'NG East Shock'!AW9</f>
        <v>0.996</v>
      </c>
      <c r="U38" s="3">
        <f>'NG East Shock'!AX9</f>
        <v>1.0229999999999999</v>
      </c>
      <c r="V38" s="3">
        <f>'NG East Shock'!AY9</f>
        <v>0.98299999999999998</v>
      </c>
      <c r="W38" s="33">
        <f>'NG East Shock'!AZ9</f>
        <v>33</v>
      </c>
      <c r="X38" s="33">
        <f>'NG East Shock'!BA9</f>
        <v>1.0060500000000001</v>
      </c>
      <c r="Y38" s="33">
        <f>'NG East Shock'!BB9</f>
        <v>5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2:36" x14ac:dyDescent="0.2">
      <c r="B39" s="3">
        <f>'NG East Shock'!AE10</f>
        <v>1</v>
      </c>
      <c r="C39" s="3">
        <f>'NG East Shock'!AF10</f>
        <v>1.02</v>
      </c>
      <c r="D39" s="3">
        <f>'NG East Shock'!AG10</f>
        <v>1.0289999999999999</v>
      </c>
      <c r="E39" s="3">
        <f>'NG East Shock'!AH10</f>
        <v>0.997</v>
      </c>
      <c r="F39" s="3">
        <f>'NG East Shock'!AI10</f>
        <v>0.99299999999999999</v>
      </c>
      <c r="G39" s="3">
        <f>'NG East Shock'!AJ10</f>
        <v>0.998</v>
      </c>
      <c r="H39" s="3">
        <f>'NG East Shock'!AK10</f>
        <v>1.0409999999999999</v>
      </c>
      <c r="I39" s="3">
        <f>'NG East Shock'!AL10</f>
        <v>1.0289999999999999</v>
      </c>
      <c r="J39" s="3">
        <f>'NG East Shock'!AM10</f>
        <v>0.98799999999999999</v>
      </c>
      <c r="K39" s="3">
        <f>'NG East Shock'!AN10</f>
        <v>0.95399999999999996</v>
      </c>
      <c r="L39" s="3">
        <f>'NG East Shock'!AO10</f>
        <v>0.95699999999999996</v>
      </c>
      <c r="M39" s="3">
        <f>'NG East Shock'!AP10</f>
        <v>1.0149999999999999</v>
      </c>
      <c r="N39" s="3">
        <f>'NG East Shock'!AQ10</f>
        <v>1.016</v>
      </c>
      <c r="O39" s="3">
        <f>'NG East Shock'!AR10</f>
        <v>1.0529999999999999</v>
      </c>
      <c r="P39" s="3">
        <f>'NG East Shock'!AS10</f>
        <v>1.0229999999999999</v>
      </c>
      <c r="Q39" s="3">
        <f>'NG East Shock'!AT10</f>
        <v>0.98499999999999999</v>
      </c>
      <c r="R39" s="3">
        <f>'NG East Shock'!AU10</f>
        <v>1.02</v>
      </c>
      <c r="S39" s="3">
        <f>'NG East Shock'!AV10</f>
        <v>0.98599999999999999</v>
      </c>
      <c r="T39" s="3">
        <f>'NG East Shock'!AW10</f>
        <v>0.96699999999999997</v>
      </c>
      <c r="U39" s="3">
        <f>'NG East Shock'!AX10</f>
        <v>1.006</v>
      </c>
      <c r="V39" s="3">
        <f>'NG East Shock'!AY10</f>
        <v>1.03</v>
      </c>
      <c r="W39" s="33">
        <f>'NG East Shock'!AZ10</f>
        <v>7</v>
      </c>
      <c r="X39" s="33">
        <f>'NG East Shock'!BA10</f>
        <v>1.00535</v>
      </c>
      <c r="Y39" s="33">
        <f>'NG East Shock'!BB10</f>
        <v>6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2:36" x14ac:dyDescent="0.2">
      <c r="B40" s="3">
        <f>'NG East Shock'!AE11</f>
        <v>38</v>
      </c>
      <c r="C40" s="3">
        <f>'NG East Shock'!AF11</f>
        <v>0.98599999999999999</v>
      </c>
      <c r="D40" s="3">
        <f>'NG East Shock'!AG11</f>
        <v>1.03</v>
      </c>
      <c r="E40" s="3">
        <f>'NG East Shock'!AH11</f>
        <v>0.98599999999999999</v>
      </c>
      <c r="F40" s="3">
        <f>'NG East Shock'!AI11</f>
        <v>0.97099999999999997</v>
      </c>
      <c r="G40" s="3">
        <f>'NG East Shock'!AJ11</f>
        <v>0.98199999999999998</v>
      </c>
      <c r="H40" s="3">
        <f>'NG East Shock'!AK11</f>
        <v>1.02</v>
      </c>
      <c r="I40" s="3">
        <f>'NG East Shock'!AL11</f>
        <v>1.012</v>
      </c>
      <c r="J40" s="3">
        <f>'NG East Shock'!AM11</f>
        <v>1.0549999999999999</v>
      </c>
      <c r="K40" s="3">
        <f>'NG East Shock'!AN11</f>
        <v>1.008</v>
      </c>
      <c r="L40" s="3">
        <f>'NG East Shock'!AO11</f>
        <v>1.0369999999999999</v>
      </c>
      <c r="M40" s="3">
        <f>'NG East Shock'!AP11</f>
        <v>0.98</v>
      </c>
      <c r="N40" s="3">
        <f>'NG East Shock'!AQ11</f>
        <v>0.996</v>
      </c>
      <c r="O40" s="3">
        <f>'NG East Shock'!AR11</f>
        <v>0.98499999999999999</v>
      </c>
      <c r="P40" s="3">
        <f>'NG East Shock'!AS11</f>
        <v>1.0129999999999999</v>
      </c>
      <c r="Q40" s="3">
        <f>'NG East Shock'!AT11</f>
        <v>1.0389999999999999</v>
      </c>
      <c r="R40" s="3">
        <f>'NG East Shock'!AU11</f>
        <v>1.002</v>
      </c>
      <c r="S40" s="3">
        <f>'NG East Shock'!AV11</f>
        <v>1.0169999999999999</v>
      </c>
      <c r="T40" s="3">
        <f>'NG East Shock'!AW11</f>
        <v>0.98199999999999998</v>
      </c>
      <c r="U40" s="3">
        <f>'NG East Shock'!AX11</f>
        <v>1.0009999999999999</v>
      </c>
      <c r="V40" s="3">
        <f>'NG East Shock'!AY11</f>
        <v>0.98799999999999999</v>
      </c>
      <c r="W40" s="33">
        <f>'NG East Shock'!AZ11</f>
        <v>31</v>
      </c>
      <c r="X40" s="33">
        <f>'NG East Shock'!BA11</f>
        <v>1.0044999999999999</v>
      </c>
      <c r="Y40" s="33">
        <f>'NG East Shock'!BB11</f>
        <v>7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2:36" x14ac:dyDescent="0.2">
      <c r="B41" s="3">
        <f>'NG East Shock'!AE12</f>
        <v>13</v>
      </c>
      <c r="C41" s="3">
        <f>'NG East Shock'!AF12</f>
        <v>1.002</v>
      </c>
      <c r="D41" s="3">
        <f>'NG East Shock'!AG12</f>
        <v>1.0269999999999999</v>
      </c>
      <c r="E41" s="3">
        <f>'NG East Shock'!AH12</f>
        <v>0.98199999999999998</v>
      </c>
      <c r="F41" s="3">
        <f>'NG East Shock'!AI12</f>
        <v>1.024</v>
      </c>
      <c r="G41" s="3">
        <f>'NG East Shock'!AJ12</f>
        <v>0.97199999999999998</v>
      </c>
      <c r="H41" s="3">
        <f>'NG East Shock'!AK12</f>
        <v>0.97799999999999998</v>
      </c>
      <c r="I41" s="3">
        <f>'NG East Shock'!AL12</f>
        <v>0.99399999999999999</v>
      </c>
      <c r="J41" s="3">
        <f>'NG East Shock'!AM12</f>
        <v>0.99199999999999999</v>
      </c>
      <c r="K41" s="3">
        <f>'NG East Shock'!AN12</f>
        <v>0.997</v>
      </c>
      <c r="L41" s="3">
        <f>'NG East Shock'!AO12</f>
        <v>0.999</v>
      </c>
      <c r="M41" s="3">
        <f>'NG East Shock'!AP12</f>
        <v>1.0389999999999999</v>
      </c>
      <c r="N41" s="3">
        <f>'NG East Shock'!AQ12</f>
        <v>0.98399999999999999</v>
      </c>
      <c r="O41" s="3">
        <f>'NG East Shock'!AR12</f>
        <v>0.98699999999999999</v>
      </c>
      <c r="P41" s="3">
        <f>'NG East Shock'!AS12</f>
        <v>1.0249999999999999</v>
      </c>
      <c r="Q41" s="3">
        <f>'NG East Shock'!AT12</f>
        <v>1.0620000000000001</v>
      </c>
      <c r="R41" s="3">
        <f>'NG East Shock'!AU12</f>
        <v>1.0409999999999999</v>
      </c>
      <c r="S41" s="3">
        <f>'NG East Shock'!AV12</f>
        <v>1.0169999999999999</v>
      </c>
      <c r="T41" s="3">
        <f>'NG East Shock'!AW12</f>
        <v>1.0049999999999999</v>
      </c>
      <c r="U41" s="3">
        <f>'NG East Shock'!AX12</f>
        <v>0.98899999999999999</v>
      </c>
      <c r="V41" s="3">
        <f>'NG East Shock'!AY12</f>
        <v>0.96599999999999997</v>
      </c>
      <c r="W41" s="33">
        <f>'NG East Shock'!AZ12</f>
        <v>46</v>
      </c>
      <c r="X41" s="33">
        <f>'NG East Shock'!BA12</f>
        <v>1.0041</v>
      </c>
      <c r="Y41" s="33">
        <f>'NG East Shock'!BB12</f>
        <v>8</v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x14ac:dyDescent="0.2">
      <c r="B42" s="3">
        <f>'NG East Shock'!AE13</f>
        <v>34</v>
      </c>
      <c r="C42" s="3">
        <f>'NG East Shock'!AF13</f>
        <v>1.002</v>
      </c>
      <c r="D42" s="3">
        <f>'NG East Shock'!AG13</f>
        <v>1.008</v>
      </c>
      <c r="E42" s="3">
        <f>'NG East Shock'!AH13</f>
        <v>1.0029999999999999</v>
      </c>
      <c r="F42" s="3">
        <f>'NG East Shock'!AI13</f>
        <v>0.98599999999999999</v>
      </c>
      <c r="G42" s="3">
        <f>'NG East Shock'!AJ13</f>
        <v>1.0249999999999999</v>
      </c>
      <c r="H42" s="3">
        <f>'NG East Shock'!AK13</f>
        <v>1.002</v>
      </c>
      <c r="I42" s="3">
        <f>'NG East Shock'!AL13</f>
        <v>1.0009999999999999</v>
      </c>
      <c r="J42" s="3">
        <f>'NG East Shock'!AM13</f>
        <v>1.0109999999999999</v>
      </c>
      <c r="K42" s="3">
        <f>'NG East Shock'!AN13</f>
        <v>1.042</v>
      </c>
      <c r="L42" s="3">
        <f>'NG East Shock'!AO13</f>
        <v>1.004</v>
      </c>
      <c r="M42" s="3">
        <f>'NG East Shock'!AP13</f>
        <v>0.97599999999999998</v>
      </c>
      <c r="N42" s="3">
        <f>'NG East Shock'!AQ13</f>
        <v>1.0309999999999999</v>
      </c>
      <c r="O42" s="3">
        <f>'NG East Shock'!AR13</f>
        <v>0.95299999999999996</v>
      </c>
      <c r="P42" s="3">
        <f>'NG East Shock'!AS13</f>
        <v>0.98099999999999998</v>
      </c>
      <c r="Q42" s="3">
        <f>'NG East Shock'!AT13</f>
        <v>1.0149999999999999</v>
      </c>
      <c r="R42" s="3">
        <f>'NG East Shock'!AU13</f>
        <v>1.0449999999999999</v>
      </c>
      <c r="S42" s="3">
        <f>'NG East Shock'!AV13</f>
        <v>0.99</v>
      </c>
      <c r="T42" s="3">
        <f>'NG East Shock'!AW13</f>
        <v>1.0109999999999999</v>
      </c>
      <c r="U42" s="3">
        <f>'NG East Shock'!AX13</f>
        <v>0.97899999999999998</v>
      </c>
      <c r="V42" s="3">
        <f>'NG East Shock'!AY13</f>
        <v>1.0149999999999999</v>
      </c>
      <c r="W42" s="33">
        <f>'NG East Shock'!AZ13</f>
        <v>20</v>
      </c>
      <c r="X42" s="33">
        <f>'NG East Shock'!BA13</f>
        <v>1.004</v>
      </c>
      <c r="Y42" s="33">
        <f>'NG East Shock'!BB13</f>
        <v>9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2:36" x14ac:dyDescent="0.2">
      <c r="B43" s="3">
        <f>'NG East Shock'!AE14</f>
        <v>48</v>
      </c>
      <c r="C43" s="3">
        <f>'NG East Shock'!AF14</f>
        <v>1.022</v>
      </c>
      <c r="D43" s="3">
        <f>'NG East Shock'!AG14</f>
        <v>1.0009999999999999</v>
      </c>
      <c r="E43" s="3">
        <f>'NG East Shock'!AH14</f>
        <v>0.99</v>
      </c>
      <c r="F43" s="3">
        <f>'NG East Shock'!AI14</f>
        <v>1.012</v>
      </c>
      <c r="G43" s="3">
        <f>'NG East Shock'!AJ14</f>
        <v>1.0269999999999999</v>
      </c>
      <c r="H43" s="3">
        <f>'NG East Shock'!AK14</f>
        <v>1.008</v>
      </c>
      <c r="I43" s="3">
        <f>'NG East Shock'!AL14</f>
        <v>0.97199999999999998</v>
      </c>
      <c r="J43" s="3">
        <f>'NG East Shock'!AM14</f>
        <v>1.0489999999999999</v>
      </c>
      <c r="K43" s="3">
        <f>'NG East Shock'!AN14</f>
        <v>1.002</v>
      </c>
      <c r="L43" s="3">
        <f>'NG East Shock'!AO14</f>
        <v>0.99299999999999999</v>
      </c>
      <c r="M43" s="3">
        <f>'NG East Shock'!AP14</f>
        <v>1.0009999999999999</v>
      </c>
      <c r="N43" s="3">
        <f>'NG East Shock'!AQ14</f>
        <v>0.98699999999999999</v>
      </c>
      <c r="O43" s="3">
        <f>'NG East Shock'!AR14</f>
        <v>0.995</v>
      </c>
      <c r="P43" s="3">
        <f>'NG East Shock'!AS14</f>
        <v>1.012</v>
      </c>
      <c r="Q43" s="3">
        <f>'NG East Shock'!AT14</f>
        <v>0.96099999999999997</v>
      </c>
      <c r="R43" s="3">
        <f>'NG East Shock'!AU14</f>
        <v>0.97099999999999997</v>
      </c>
      <c r="S43" s="3">
        <f>'NG East Shock'!AV14</f>
        <v>1.0169999999999999</v>
      </c>
      <c r="T43" s="3">
        <f>'NG East Shock'!AW14</f>
        <v>1.0089999999999999</v>
      </c>
      <c r="U43" s="3">
        <f>'NG East Shock'!AX14</f>
        <v>1.002</v>
      </c>
      <c r="V43" s="3">
        <f>'NG East Shock'!AY14</f>
        <v>1.048</v>
      </c>
      <c r="W43" s="33">
        <f>'NG East Shock'!AZ14</f>
        <v>1</v>
      </c>
      <c r="X43" s="33">
        <f>'NG East Shock'!BA14</f>
        <v>1.0039500000000001</v>
      </c>
      <c r="Y43" s="33">
        <f>'NG East Shock'!BB14</f>
        <v>10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x14ac:dyDescent="0.2">
      <c r="B44" s="3">
        <f>'NG East Shock'!AE15</f>
        <v>27</v>
      </c>
      <c r="C44" s="3">
        <f>'NG East Shock'!AF15</f>
        <v>0.98199999999999998</v>
      </c>
      <c r="D44" s="3">
        <f>'NG East Shock'!AG15</f>
        <v>1.044</v>
      </c>
      <c r="E44" s="3">
        <f>'NG East Shock'!AH15</f>
        <v>1.022</v>
      </c>
      <c r="F44" s="3">
        <f>'NG East Shock'!AI15</f>
        <v>0.95599999999999996</v>
      </c>
      <c r="G44" s="3">
        <f>'NG East Shock'!AJ15</f>
        <v>0.98</v>
      </c>
      <c r="H44" s="3">
        <f>'NG East Shock'!AK15</f>
        <v>1.008</v>
      </c>
      <c r="I44" s="3">
        <f>'NG East Shock'!AL15</f>
        <v>0.999</v>
      </c>
      <c r="J44" s="3">
        <f>'NG East Shock'!AM15</f>
        <v>1.008</v>
      </c>
      <c r="K44" s="3">
        <f>'NG East Shock'!AN15</f>
        <v>1.034</v>
      </c>
      <c r="L44" s="3">
        <f>'NG East Shock'!AO15</f>
        <v>0.97199999999999998</v>
      </c>
      <c r="M44" s="3">
        <f>'NG East Shock'!AP15</f>
        <v>1.0009999999999999</v>
      </c>
      <c r="N44" s="3">
        <f>'NG East Shock'!AQ15</f>
        <v>1.008</v>
      </c>
      <c r="O44" s="3">
        <f>'NG East Shock'!AR15</f>
        <v>0.96</v>
      </c>
      <c r="P44" s="3">
        <f>'NG East Shock'!AS15</f>
        <v>0.98399999999999999</v>
      </c>
      <c r="Q44" s="3">
        <f>'NG East Shock'!AT15</f>
        <v>1.0229999999999999</v>
      </c>
      <c r="R44" s="3">
        <f>'NG East Shock'!AU15</f>
        <v>1.0009999999999999</v>
      </c>
      <c r="S44" s="3">
        <f>'NG East Shock'!AV15</f>
        <v>0.98899999999999999</v>
      </c>
      <c r="T44" s="3">
        <f>'NG East Shock'!AW15</f>
        <v>1.0229999999999999</v>
      </c>
      <c r="U44" s="3">
        <f>'NG East Shock'!AX15</f>
        <v>1.044</v>
      </c>
      <c r="V44" s="3">
        <f>'NG East Shock'!AY15</f>
        <v>1.0349999999999999</v>
      </c>
      <c r="W44" s="33">
        <f>'NG East Shock'!AZ15</f>
        <v>3</v>
      </c>
      <c r="X44" s="33">
        <f>'NG East Shock'!BA15</f>
        <v>1.0036499999999999</v>
      </c>
      <c r="Y44" s="33">
        <f>'NG East Shock'!BB15</f>
        <v>11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2:36" x14ac:dyDescent="0.2">
      <c r="B45" s="3">
        <f>'NG East Shock'!AE16</f>
        <v>20</v>
      </c>
      <c r="C45" s="3">
        <f>'NG East Shock'!AF16</f>
        <v>1.012</v>
      </c>
      <c r="D45" s="3">
        <f>'NG East Shock'!AG16</f>
        <v>1.0109999999999999</v>
      </c>
      <c r="E45" s="3">
        <f>'NG East Shock'!AH16</f>
        <v>1.0329999999999999</v>
      </c>
      <c r="F45" s="3">
        <f>'NG East Shock'!AI16</f>
        <v>0.96099999999999997</v>
      </c>
      <c r="G45" s="3">
        <f>'NG East Shock'!AJ16</f>
        <v>0.95599999999999996</v>
      </c>
      <c r="H45" s="3">
        <f>'NG East Shock'!AK16</f>
        <v>1.028</v>
      </c>
      <c r="I45" s="3">
        <f>'NG East Shock'!AL16</f>
        <v>1.006</v>
      </c>
      <c r="J45" s="3">
        <f>'NG East Shock'!AM16</f>
        <v>0.97</v>
      </c>
      <c r="K45" s="3">
        <f>'NG East Shock'!AN16</f>
        <v>1.0129999999999999</v>
      </c>
      <c r="L45" s="3">
        <f>'NG East Shock'!AO16</f>
        <v>1.01</v>
      </c>
      <c r="M45" s="3">
        <f>'NG East Shock'!AP16</f>
        <v>1.0309999999999999</v>
      </c>
      <c r="N45" s="3">
        <f>'NG East Shock'!AQ16</f>
        <v>1.05</v>
      </c>
      <c r="O45" s="3">
        <f>'NG East Shock'!AR16</f>
        <v>0.998</v>
      </c>
      <c r="P45" s="3">
        <f>'NG East Shock'!AS16</f>
        <v>0.97399999999999998</v>
      </c>
      <c r="Q45" s="3">
        <f>'NG East Shock'!AT16</f>
        <v>1.032</v>
      </c>
      <c r="R45" s="3">
        <f>'NG East Shock'!AU16</f>
        <v>0.995</v>
      </c>
      <c r="S45" s="3">
        <f>'NG East Shock'!AV16</f>
        <v>1.0089999999999999</v>
      </c>
      <c r="T45" s="3">
        <f>'NG East Shock'!AW16</f>
        <v>0.98099999999999998</v>
      </c>
      <c r="U45" s="3">
        <f>'NG East Shock'!AX16</f>
        <v>0.99299999999999999</v>
      </c>
      <c r="V45" s="3">
        <f>'NG East Shock'!AY16</f>
        <v>1.0069999999999999</v>
      </c>
      <c r="W45" s="33">
        <f>'NG East Shock'!AZ16</f>
        <v>22</v>
      </c>
      <c r="X45" s="33">
        <f>'NG East Shock'!BA16</f>
        <v>1.0035000000000001</v>
      </c>
      <c r="Y45" s="33">
        <f>'NG East Shock'!BB16</f>
        <v>12</v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2:36" x14ac:dyDescent="0.2">
      <c r="B46" s="3">
        <f>'NG East Shock'!AE17</f>
        <v>49</v>
      </c>
      <c r="C46" s="3">
        <f>'NG East Shock'!AF17</f>
        <v>0.99399999999999999</v>
      </c>
      <c r="D46" s="3">
        <f>'NG East Shock'!AG17</f>
        <v>1.022</v>
      </c>
      <c r="E46" s="3">
        <f>'NG East Shock'!AH17</f>
        <v>0.97699999999999998</v>
      </c>
      <c r="F46" s="3">
        <f>'NG East Shock'!AI17</f>
        <v>0.99199999999999999</v>
      </c>
      <c r="G46" s="3">
        <f>'NG East Shock'!AJ17</f>
        <v>1.008</v>
      </c>
      <c r="H46" s="3">
        <f>'NG East Shock'!AK17</f>
        <v>0.99099999999999999</v>
      </c>
      <c r="I46" s="3">
        <f>'NG East Shock'!AL17</f>
        <v>1.0149999999999999</v>
      </c>
      <c r="J46" s="3">
        <f>'NG East Shock'!AM17</f>
        <v>1.0209999999999999</v>
      </c>
      <c r="K46" s="3">
        <f>'NG East Shock'!AN17</f>
        <v>0.98599999999999999</v>
      </c>
      <c r="L46" s="3">
        <f>'NG East Shock'!AO17</f>
        <v>1.0489999999999999</v>
      </c>
      <c r="M46" s="3">
        <f>'NG East Shock'!AP17</f>
        <v>0.98099999999999998</v>
      </c>
      <c r="N46" s="3">
        <f>'NG East Shock'!AQ17</f>
        <v>1.0069999999999999</v>
      </c>
      <c r="O46" s="3">
        <f>'NG East Shock'!AR17</f>
        <v>1.0109999999999999</v>
      </c>
      <c r="P46" s="3">
        <f>'NG East Shock'!AS17</f>
        <v>1.014</v>
      </c>
      <c r="Q46" s="3">
        <f>'NG East Shock'!AT17</f>
        <v>1.0029999999999999</v>
      </c>
      <c r="R46" s="3">
        <f>'NG East Shock'!AU17</f>
        <v>1.0089999999999999</v>
      </c>
      <c r="S46" s="3">
        <f>'NG East Shock'!AV17</f>
        <v>1.0329999999999999</v>
      </c>
      <c r="T46" s="3">
        <f>'NG East Shock'!AW17</f>
        <v>0.96899999999999997</v>
      </c>
      <c r="U46" s="3">
        <f>'NG East Shock'!AX17</f>
        <v>0.97899999999999998</v>
      </c>
      <c r="V46" s="3">
        <f>'NG East Shock'!AY17</f>
        <v>0.99399999999999999</v>
      </c>
      <c r="W46" s="33">
        <f>'NG East Shock'!AZ17</f>
        <v>28</v>
      </c>
      <c r="X46" s="33">
        <f>'NG East Shock'!BA17</f>
        <v>1.00275</v>
      </c>
      <c r="Y46" s="33">
        <f>'NG East Shock'!BB17</f>
        <v>13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2:36" x14ac:dyDescent="0.2">
      <c r="B47" s="3">
        <f>'NG East Shock'!AE18</f>
        <v>4</v>
      </c>
      <c r="C47" s="3">
        <f>'NG East Shock'!AF18</f>
        <v>1</v>
      </c>
      <c r="D47" s="3">
        <f>'NG East Shock'!AG18</f>
        <v>1.0049999999999999</v>
      </c>
      <c r="E47" s="3">
        <f>'NG East Shock'!AH18</f>
        <v>1.0229999999999999</v>
      </c>
      <c r="F47" s="3">
        <f>'NG East Shock'!AI18</f>
        <v>0.99</v>
      </c>
      <c r="G47" s="3">
        <f>'NG East Shock'!AJ18</f>
        <v>0.97399999999999998</v>
      </c>
      <c r="H47" s="3">
        <f>'NG East Shock'!AK18</f>
        <v>0.98699999999999999</v>
      </c>
      <c r="I47" s="3">
        <f>'NG East Shock'!AL18</f>
        <v>0.999</v>
      </c>
      <c r="J47" s="3">
        <f>'NG East Shock'!AM18</f>
        <v>1.0109999999999999</v>
      </c>
      <c r="K47" s="3">
        <f>'NG East Shock'!AN18</f>
        <v>1.0169999999999999</v>
      </c>
      <c r="L47" s="3">
        <f>'NG East Shock'!AO18</f>
        <v>1.022</v>
      </c>
      <c r="M47" s="3">
        <f>'NG East Shock'!AP18</f>
        <v>1.0029999999999999</v>
      </c>
      <c r="N47" s="3">
        <f>'NG East Shock'!AQ18</f>
        <v>0.996</v>
      </c>
      <c r="O47" s="3">
        <f>'NG East Shock'!AR18</f>
        <v>0.97899999999999998</v>
      </c>
      <c r="P47" s="3">
        <f>'NG East Shock'!AS18</f>
        <v>1.022</v>
      </c>
      <c r="Q47" s="3">
        <f>'NG East Shock'!AT18</f>
        <v>0.997</v>
      </c>
      <c r="R47" s="3">
        <f>'NG East Shock'!AU18</f>
        <v>0.98599999999999999</v>
      </c>
      <c r="S47" s="3">
        <f>'NG East Shock'!AV18</f>
        <v>0.998</v>
      </c>
      <c r="T47" s="3">
        <f>'NG East Shock'!AW18</f>
        <v>1.008</v>
      </c>
      <c r="U47" s="3">
        <f>'NG East Shock'!AX18</f>
        <v>1.008</v>
      </c>
      <c r="V47" s="3">
        <f>'NG East Shock'!AY18</f>
        <v>1.028</v>
      </c>
      <c r="W47" s="33">
        <f>'NG East Shock'!AZ18</f>
        <v>8</v>
      </c>
      <c r="X47" s="33">
        <f>'NG East Shock'!BA18</f>
        <v>1.0026499999999998</v>
      </c>
      <c r="Y47" s="33">
        <f>'NG East Shock'!BB18</f>
        <v>14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2:36" x14ac:dyDescent="0.2">
      <c r="B48" s="3">
        <f>'NG East Shock'!AE19</f>
        <v>5</v>
      </c>
      <c r="C48" s="3">
        <f>'NG East Shock'!AF19</f>
        <v>1.028</v>
      </c>
      <c r="D48" s="3">
        <f>'NG East Shock'!AG19</f>
        <v>0.98899999999999999</v>
      </c>
      <c r="E48" s="3">
        <f>'NG East Shock'!AH19</f>
        <v>0.99099999999999999</v>
      </c>
      <c r="F48" s="3">
        <f>'NG East Shock'!AI19</f>
        <v>1.02</v>
      </c>
      <c r="G48" s="3">
        <f>'NG East Shock'!AJ19</f>
        <v>1.0189999999999999</v>
      </c>
      <c r="H48" s="3">
        <f>'NG East Shock'!AK19</f>
        <v>0.97799999999999998</v>
      </c>
      <c r="I48" s="3">
        <f>'NG East Shock'!AL19</f>
        <v>1.0109999999999999</v>
      </c>
      <c r="J48" s="3">
        <f>'NG East Shock'!AM19</f>
        <v>0.999</v>
      </c>
      <c r="K48" s="3">
        <f>'NG East Shock'!AN19</f>
        <v>1.012</v>
      </c>
      <c r="L48" s="3">
        <f>'NG East Shock'!AO19</f>
        <v>1.0129999999999999</v>
      </c>
      <c r="M48" s="3">
        <f>'NG East Shock'!AP19</f>
        <v>1.0009999999999999</v>
      </c>
      <c r="N48" s="3">
        <f>'NG East Shock'!AQ19</f>
        <v>0.998</v>
      </c>
      <c r="O48" s="3">
        <f>'NG East Shock'!AR19</f>
        <v>0.99</v>
      </c>
      <c r="P48" s="3">
        <f>'NG East Shock'!AS19</f>
        <v>0.98399999999999999</v>
      </c>
      <c r="Q48" s="3">
        <f>'NG East Shock'!AT19</f>
        <v>0.97399999999999998</v>
      </c>
      <c r="R48" s="3">
        <f>'NG East Shock'!AU19</f>
        <v>1.002</v>
      </c>
      <c r="S48" s="3">
        <f>'NG East Shock'!AV19</f>
        <v>1.0129999999999999</v>
      </c>
      <c r="T48" s="3">
        <f>'NG East Shock'!AW19</f>
        <v>1.03</v>
      </c>
      <c r="U48" s="3">
        <f>'NG East Shock'!AX19</f>
        <v>1.0249999999999999</v>
      </c>
      <c r="V48" s="3">
        <f>'NG East Shock'!AY19</f>
        <v>0.97099999999999997</v>
      </c>
      <c r="W48" s="33">
        <f>'NG East Shock'!AZ19</f>
        <v>43</v>
      </c>
      <c r="X48" s="33">
        <f>'NG East Shock'!BA19</f>
        <v>1.0024</v>
      </c>
      <c r="Y48" s="33">
        <f>'NG East Shock'!BB19</f>
        <v>15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2:36" x14ac:dyDescent="0.2">
      <c r="B49" s="3">
        <f>'NG East Shock'!AE20</f>
        <v>31</v>
      </c>
      <c r="C49" s="3">
        <f>'NG East Shock'!AF20</f>
        <v>0.99</v>
      </c>
      <c r="D49" s="3">
        <f>'NG East Shock'!AG20</f>
        <v>1.0149999999999999</v>
      </c>
      <c r="E49" s="3">
        <f>'NG East Shock'!AH20</f>
        <v>1.0129999999999999</v>
      </c>
      <c r="F49" s="3">
        <f>'NG East Shock'!AI20</f>
        <v>1.026</v>
      </c>
      <c r="G49" s="3">
        <f>'NG East Shock'!AJ20</f>
        <v>1.0169999999999999</v>
      </c>
      <c r="H49" s="3">
        <f>'NG East Shock'!AK20</f>
        <v>1.0389999999999999</v>
      </c>
      <c r="I49" s="3">
        <f>'NG East Shock'!AL20</f>
        <v>1.0289999999999999</v>
      </c>
      <c r="J49" s="3">
        <f>'NG East Shock'!AM20</f>
        <v>1.0029999999999999</v>
      </c>
      <c r="K49" s="3">
        <f>'NG East Shock'!AN20</f>
        <v>0.99299999999999999</v>
      </c>
      <c r="L49" s="3">
        <f>'NG East Shock'!AO20</f>
        <v>0.95699999999999996</v>
      </c>
      <c r="M49" s="3">
        <f>'NG East Shock'!AP20</f>
        <v>0.96899999999999997</v>
      </c>
      <c r="N49" s="3">
        <f>'NG East Shock'!AQ20</f>
        <v>0.96799999999999997</v>
      </c>
      <c r="O49" s="3">
        <f>'NG East Shock'!AR20</f>
        <v>1.026</v>
      </c>
      <c r="P49" s="3">
        <f>'NG East Shock'!AS20</f>
        <v>1.004</v>
      </c>
      <c r="Q49" s="3">
        <f>'NG East Shock'!AT20</f>
        <v>1.008</v>
      </c>
      <c r="R49" s="3">
        <f>'NG East Shock'!AU20</f>
        <v>1.0089999999999999</v>
      </c>
      <c r="S49" s="3">
        <f>'NG East Shock'!AV20</f>
        <v>0.95699999999999996</v>
      </c>
      <c r="T49" s="3">
        <f>'NG East Shock'!AW20</f>
        <v>0.98299999999999998</v>
      </c>
      <c r="U49" s="3">
        <f>'NG East Shock'!AX20</f>
        <v>0.999</v>
      </c>
      <c r="V49" s="3">
        <f>'NG East Shock'!AY20</f>
        <v>1.0369999999999999</v>
      </c>
      <c r="W49" s="33">
        <f>'NG East Shock'!AZ20</f>
        <v>2</v>
      </c>
      <c r="X49" s="33">
        <f>'NG East Shock'!BA20</f>
        <v>1.0021</v>
      </c>
      <c r="Y49" s="33">
        <f>'NG East Shock'!BB20</f>
        <v>16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2:36" x14ac:dyDescent="0.2">
      <c r="B50" s="3">
        <f>'NG East Shock'!AE21</f>
        <v>22</v>
      </c>
      <c r="C50" s="3">
        <f>'NG East Shock'!AF21</f>
        <v>0.97699999999999998</v>
      </c>
      <c r="D50" s="3">
        <f>'NG East Shock'!AG21</f>
        <v>0.995</v>
      </c>
      <c r="E50" s="3">
        <f>'NG East Shock'!AH21</f>
        <v>0.98299999999999998</v>
      </c>
      <c r="F50" s="3">
        <f>'NG East Shock'!AI21</f>
        <v>0.997</v>
      </c>
      <c r="G50" s="3">
        <f>'NG East Shock'!AJ21</f>
        <v>1.0209999999999999</v>
      </c>
      <c r="H50" s="3">
        <f>'NG East Shock'!AK21</f>
        <v>0.95699999999999996</v>
      </c>
      <c r="I50" s="3">
        <f>'NG East Shock'!AL21</f>
        <v>0.97899999999999998</v>
      </c>
      <c r="J50" s="3">
        <f>'NG East Shock'!AM21</f>
        <v>0.995</v>
      </c>
      <c r="K50" s="3">
        <f>'NG East Shock'!AN21</f>
        <v>0.998</v>
      </c>
      <c r="L50" s="3">
        <f>'NG East Shock'!AO21</f>
        <v>1.016</v>
      </c>
      <c r="M50" s="3">
        <f>'NG East Shock'!AP21</f>
        <v>1.0029999999999999</v>
      </c>
      <c r="N50" s="3">
        <f>'NG East Shock'!AQ21</f>
        <v>0.98499999999999999</v>
      </c>
      <c r="O50" s="3">
        <f>'NG East Shock'!AR21</f>
        <v>1.036</v>
      </c>
      <c r="P50" s="3">
        <f>'NG East Shock'!AS21</f>
        <v>1.0269999999999999</v>
      </c>
      <c r="Q50" s="3">
        <f>'NG East Shock'!AT21</f>
        <v>1.006</v>
      </c>
      <c r="R50" s="3">
        <f>'NG East Shock'!AU21</f>
        <v>1.022</v>
      </c>
      <c r="S50" s="3">
        <f>'NG East Shock'!AV21</f>
        <v>0.98</v>
      </c>
      <c r="T50" s="3">
        <f>'NG East Shock'!AW21</f>
        <v>1.052</v>
      </c>
      <c r="U50" s="3">
        <f>'NG East Shock'!AX21</f>
        <v>1.0209999999999999</v>
      </c>
      <c r="V50" s="3">
        <f>'NG East Shock'!AY21</f>
        <v>0.97899999999999998</v>
      </c>
      <c r="W50" s="33">
        <f>'NG East Shock'!AZ21</f>
        <v>37</v>
      </c>
      <c r="X50" s="33">
        <f>'NG East Shock'!BA21</f>
        <v>1.0014499999999997</v>
      </c>
      <c r="Y50" s="33">
        <f>'NG East Shock'!BB21</f>
        <v>17</v>
      </c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2:36" x14ac:dyDescent="0.2">
      <c r="B51" s="3">
        <f>'NG East Shock'!AE22</f>
        <v>10</v>
      </c>
      <c r="C51" s="3">
        <f>'NG East Shock'!AF22</f>
        <v>1.002</v>
      </c>
      <c r="D51" s="3">
        <f>'NG East Shock'!AG22</f>
        <v>0.98</v>
      </c>
      <c r="E51" s="3">
        <f>'NG East Shock'!AH22</f>
        <v>0.96799999999999997</v>
      </c>
      <c r="F51" s="3">
        <f>'NG East Shock'!AI22</f>
        <v>0.95699999999999996</v>
      </c>
      <c r="G51" s="3">
        <f>'NG East Shock'!AJ22</f>
        <v>1.046</v>
      </c>
      <c r="H51" s="3">
        <f>'NG East Shock'!AK22</f>
        <v>1.008</v>
      </c>
      <c r="I51" s="3">
        <f>'NG East Shock'!AL22</f>
        <v>1.008</v>
      </c>
      <c r="J51" s="3">
        <f>'NG East Shock'!AM22</f>
        <v>1.022</v>
      </c>
      <c r="K51" s="3">
        <f>'NG East Shock'!AN22</f>
        <v>0.99199999999999999</v>
      </c>
      <c r="L51" s="3">
        <f>'NG East Shock'!AO22</f>
        <v>0.97099999999999997</v>
      </c>
      <c r="M51" s="3">
        <f>'NG East Shock'!AP22</f>
        <v>0.96199999999999997</v>
      </c>
      <c r="N51" s="3">
        <f>'NG East Shock'!AQ22</f>
        <v>1.016</v>
      </c>
      <c r="O51" s="3">
        <f>'NG East Shock'!AR22</f>
        <v>0.99</v>
      </c>
      <c r="P51" s="3">
        <f>'NG East Shock'!AS22</f>
        <v>1.0589999999999999</v>
      </c>
      <c r="Q51" s="3">
        <f>'NG East Shock'!AT22</f>
        <v>0.995</v>
      </c>
      <c r="R51" s="3">
        <f>'NG East Shock'!AU22</f>
        <v>1.012</v>
      </c>
      <c r="S51" s="3">
        <f>'NG East Shock'!AV22</f>
        <v>1.018</v>
      </c>
      <c r="T51" s="3">
        <f>'NG East Shock'!AW22</f>
        <v>0.99099999999999999</v>
      </c>
      <c r="U51" s="3">
        <f>'NG East Shock'!AX22</f>
        <v>0.996</v>
      </c>
      <c r="V51" s="3">
        <f>'NG East Shock'!AY22</f>
        <v>1.0349999999999999</v>
      </c>
      <c r="W51" s="33">
        <f>'NG East Shock'!AZ22</f>
        <v>3</v>
      </c>
      <c r="X51" s="33">
        <f>'NG East Shock'!BA22</f>
        <v>1.0013999999999998</v>
      </c>
      <c r="Y51" s="33">
        <f>'NG East Shock'!BB22</f>
        <v>18</v>
      </c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2:36" x14ac:dyDescent="0.2">
      <c r="B52" s="3">
        <f>'NG East Shock'!AE23</f>
        <v>46</v>
      </c>
      <c r="C52" s="3">
        <f>'NG East Shock'!AF23</f>
        <v>1.0249999999999999</v>
      </c>
      <c r="D52" s="3">
        <f>'NG East Shock'!AG23</f>
        <v>1.0329999999999999</v>
      </c>
      <c r="E52" s="3">
        <f>'NG East Shock'!AH23</f>
        <v>0.96199999999999997</v>
      </c>
      <c r="F52" s="3">
        <f>'NG East Shock'!AI23</f>
        <v>0.99099999999999999</v>
      </c>
      <c r="G52" s="3">
        <f>'NG East Shock'!AJ23</f>
        <v>0.95699999999999996</v>
      </c>
      <c r="H52" s="3">
        <f>'NG East Shock'!AK23</f>
        <v>1.046</v>
      </c>
      <c r="I52" s="3">
        <f>'NG East Shock'!AL23</f>
        <v>1.046</v>
      </c>
      <c r="J52" s="3">
        <f>'NG East Shock'!AM23</f>
        <v>1.0329999999999999</v>
      </c>
      <c r="K52" s="3">
        <f>'NG East Shock'!AN23</f>
        <v>1.014</v>
      </c>
      <c r="L52" s="3">
        <f>'NG East Shock'!AO23</f>
        <v>0.97199999999999998</v>
      </c>
      <c r="M52" s="3">
        <f>'NG East Shock'!AP23</f>
        <v>0.97</v>
      </c>
      <c r="N52" s="3">
        <f>'NG East Shock'!AQ23</f>
        <v>0.96599999999999997</v>
      </c>
      <c r="O52" s="3">
        <f>'NG East Shock'!AR23</f>
        <v>1.026</v>
      </c>
      <c r="P52" s="3">
        <f>'NG East Shock'!AS23</f>
        <v>0.99299999999999999</v>
      </c>
      <c r="Q52" s="3">
        <f>'NG East Shock'!AT23</f>
        <v>0.97699999999999998</v>
      </c>
      <c r="R52" s="3">
        <f>'NG East Shock'!AU23</f>
        <v>0.98199999999999998</v>
      </c>
      <c r="S52" s="3">
        <f>'NG East Shock'!AV23</f>
        <v>0.98899999999999999</v>
      </c>
      <c r="T52" s="3">
        <f>'NG East Shock'!AW23</f>
        <v>1.05</v>
      </c>
      <c r="U52" s="3">
        <f>'NG East Shock'!AX23</f>
        <v>1.0029999999999999</v>
      </c>
      <c r="V52" s="3">
        <f>'NG East Shock'!AY23</f>
        <v>0.99199999999999999</v>
      </c>
      <c r="W52" s="33">
        <f>'NG East Shock'!AZ23</f>
        <v>29</v>
      </c>
      <c r="X52" s="33">
        <f>'NG East Shock'!BA23</f>
        <v>1.00135</v>
      </c>
      <c r="Y52" s="33">
        <f>'NG East Shock'!BB23</f>
        <v>19</v>
      </c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2:36" x14ac:dyDescent="0.2">
      <c r="B53" s="3">
        <f>'NG East Shock'!AE24</f>
        <v>24</v>
      </c>
      <c r="C53" s="3">
        <f>'NG East Shock'!AF24</f>
        <v>0.95799999999999996</v>
      </c>
      <c r="D53" s="3">
        <f>'NG East Shock'!AG24</f>
        <v>1.038</v>
      </c>
      <c r="E53" s="3">
        <f>'NG East Shock'!AH24</f>
        <v>1.006</v>
      </c>
      <c r="F53" s="3">
        <f>'NG East Shock'!AI24</f>
        <v>1.034</v>
      </c>
      <c r="G53" s="3">
        <f>'NG East Shock'!AJ24</f>
        <v>0.997</v>
      </c>
      <c r="H53" s="3">
        <f>'NG East Shock'!AK24</f>
        <v>1.024</v>
      </c>
      <c r="I53" s="3">
        <f>'NG East Shock'!AL24</f>
        <v>1.0069999999999999</v>
      </c>
      <c r="J53" s="3">
        <f>'NG East Shock'!AM24</f>
        <v>0.96199999999999997</v>
      </c>
      <c r="K53" s="3">
        <f>'NG East Shock'!AN24</f>
        <v>0.99</v>
      </c>
      <c r="L53" s="3">
        <f>'NG East Shock'!AO24</f>
        <v>1.01</v>
      </c>
      <c r="M53" s="3">
        <f>'NG East Shock'!AP24</f>
        <v>1.016</v>
      </c>
      <c r="N53" s="3">
        <f>'NG East Shock'!AQ24</f>
        <v>0.999</v>
      </c>
      <c r="O53" s="3">
        <f>'NG East Shock'!AR24</f>
        <v>1.0109999999999999</v>
      </c>
      <c r="P53" s="3">
        <f>'NG East Shock'!AS24</f>
        <v>1.0329999999999999</v>
      </c>
      <c r="Q53" s="3">
        <f>'NG East Shock'!AT24</f>
        <v>1.004</v>
      </c>
      <c r="R53" s="3">
        <f>'NG East Shock'!AU24</f>
        <v>0.97599999999999998</v>
      </c>
      <c r="S53" s="3">
        <f>'NG East Shock'!AV24</f>
        <v>1.022</v>
      </c>
      <c r="T53" s="3">
        <f>'NG East Shock'!AW24</f>
        <v>0.98499999999999999</v>
      </c>
      <c r="U53" s="3">
        <f>'NG East Shock'!AX24</f>
        <v>0.97399999999999998</v>
      </c>
      <c r="V53" s="3">
        <f>'NG East Shock'!AY24</f>
        <v>0.98</v>
      </c>
      <c r="W53" s="33">
        <f>'NG East Shock'!AZ24</f>
        <v>35</v>
      </c>
      <c r="X53" s="33">
        <f>'NG East Shock'!BA24</f>
        <v>1.0012999999999999</v>
      </c>
      <c r="Y53" s="33">
        <f>'NG East Shock'!BB24</f>
        <v>20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2:36" x14ac:dyDescent="0.2">
      <c r="B54" s="3">
        <f>'NG East Shock'!AE25</f>
        <v>15</v>
      </c>
      <c r="C54" s="3">
        <f>'NG East Shock'!AF25</f>
        <v>0.998</v>
      </c>
      <c r="D54" s="3">
        <f>'NG East Shock'!AG25</f>
        <v>0.99299999999999999</v>
      </c>
      <c r="E54" s="3">
        <f>'NG East Shock'!AH25</f>
        <v>1.016</v>
      </c>
      <c r="F54" s="3">
        <f>'NG East Shock'!AI25</f>
        <v>0.99299999999999999</v>
      </c>
      <c r="G54" s="3">
        <f>'NG East Shock'!AJ25</f>
        <v>0.97</v>
      </c>
      <c r="H54" s="3">
        <f>'NG East Shock'!AK25</f>
        <v>0.96599999999999997</v>
      </c>
      <c r="I54" s="3">
        <f>'NG East Shock'!AL25</f>
        <v>0.97199999999999998</v>
      </c>
      <c r="J54" s="3">
        <f>'NG East Shock'!AM25</f>
        <v>1.0109999999999999</v>
      </c>
      <c r="K54" s="3">
        <f>'NG East Shock'!AN25</f>
        <v>0.98299999999999998</v>
      </c>
      <c r="L54" s="3">
        <f>'NG East Shock'!AO25</f>
        <v>0.998</v>
      </c>
      <c r="M54" s="3">
        <f>'NG East Shock'!AP25</f>
        <v>1.004</v>
      </c>
      <c r="N54" s="3">
        <f>'NG East Shock'!AQ25</f>
        <v>1.0209999999999999</v>
      </c>
      <c r="O54" s="3">
        <f>'NG East Shock'!AR25</f>
        <v>0.96199999999999997</v>
      </c>
      <c r="P54" s="3">
        <f>'NG East Shock'!AS25</f>
        <v>0.99299999999999999</v>
      </c>
      <c r="Q54" s="3">
        <f>'NG East Shock'!AT25</f>
        <v>1.0249999999999999</v>
      </c>
      <c r="R54" s="3">
        <f>'NG East Shock'!AU25</f>
        <v>1.052</v>
      </c>
      <c r="S54" s="3">
        <f>'NG East Shock'!AV25</f>
        <v>1.0409999999999999</v>
      </c>
      <c r="T54" s="3">
        <f>'NG East Shock'!AW25</f>
        <v>0.99199999999999999</v>
      </c>
      <c r="U54" s="3">
        <f>'NG East Shock'!AX25</f>
        <v>1.008</v>
      </c>
      <c r="V54" s="3">
        <f>'NG East Shock'!AY25</f>
        <v>1.0249999999999999</v>
      </c>
      <c r="W54" s="33">
        <f>'NG East Shock'!AZ25</f>
        <v>11</v>
      </c>
      <c r="X54" s="33">
        <f>'NG East Shock'!BA25</f>
        <v>1.0011499999999998</v>
      </c>
      <c r="Y54" s="33">
        <f>'NG East Shock'!BB25</f>
        <v>21</v>
      </c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2:36" x14ac:dyDescent="0.2">
      <c r="B55" s="3">
        <f>'NG East Shock'!AE26</f>
        <v>7</v>
      </c>
      <c r="C55" s="3">
        <f>'NG East Shock'!AF26</f>
        <v>1.03</v>
      </c>
      <c r="D55" s="3">
        <f>'NG East Shock'!AG26</f>
        <v>1.028</v>
      </c>
      <c r="E55" s="3">
        <f>'NG East Shock'!AH26</f>
        <v>1.008</v>
      </c>
      <c r="F55" s="3">
        <f>'NG East Shock'!AI26</f>
        <v>1.0129999999999999</v>
      </c>
      <c r="G55" s="3">
        <f>'NG East Shock'!AJ26</f>
        <v>0.98099999999999998</v>
      </c>
      <c r="H55" s="3">
        <f>'NG East Shock'!AK26</f>
        <v>0.97799999999999998</v>
      </c>
      <c r="I55" s="3">
        <f>'NG East Shock'!AL26</f>
        <v>1.071</v>
      </c>
      <c r="J55" s="3">
        <f>'NG East Shock'!AM26</f>
        <v>0.98799999999999999</v>
      </c>
      <c r="K55" s="3">
        <f>'NG East Shock'!AN26</f>
        <v>1.014</v>
      </c>
      <c r="L55" s="3">
        <f>'NG East Shock'!AO26</f>
        <v>1.056</v>
      </c>
      <c r="M55" s="3">
        <f>'NG East Shock'!AP26</f>
        <v>0.98599999999999999</v>
      </c>
      <c r="N55" s="3">
        <f>'NG East Shock'!AQ26</f>
        <v>1.02</v>
      </c>
      <c r="O55" s="3">
        <f>'NG East Shock'!AR26</f>
        <v>1.022</v>
      </c>
      <c r="P55" s="3">
        <f>'NG East Shock'!AS26</f>
        <v>0.96799999999999997</v>
      </c>
      <c r="Q55" s="3">
        <f>'NG East Shock'!AT26</f>
        <v>0.97699999999999998</v>
      </c>
      <c r="R55" s="3">
        <f>'NG East Shock'!AU26</f>
        <v>0.996</v>
      </c>
      <c r="S55" s="3">
        <f>'NG East Shock'!AV26</f>
        <v>0.98699999999999999</v>
      </c>
      <c r="T55" s="3">
        <f>'NG East Shock'!AW26</f>
        <v>0.96899999999999997</v>
      </c>
      <c r="U55" s="3">
        <f>'NG East Shock'!AX26</f>
        <v>0.95499999999999996</v>
      </c>
      <c r="V55" s="3">
        <f>'NG East Shock'!AY26</f>
        <v>0.97099999999999997</v>
      </c>
      <c r="W55" s="33">
        <f>'NG East Shock'!AZ26</f>
        <v>43</v>
      </c>
      <c r="X55" s="33">
        <f>'NG East Shock'!BA26</f>
        <v>1.0008999999999999</v>
      </c>
      <c r="Y55" s="33">
        <f>'NG East Shock'!BB26</f>
        <v>22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2:36" x14ac:dyDescent="0.2">
      <c r="B56" s="3">
        <f>'NG East Shock'!AE27</f>
        <v>42</v>
      </c>
      <c r="C56" s="3">
        <f>'NG East Shock'!AF27</f>
        <v>0.95099999999999996</v>
      </c>
      <c r="D56" s="3">
        <f>'NG East Shock'!AG27</f>
        <v>0.98299999999999998</v>
      </c>
      <c r="E56" s="3">
        <f>'NG East Shock'!AH27</f>
        <v>1.008</v>
      </c>
      <c r="F56" s="3">
        <f>'NG East Shock'!AI27</f>
        <v>1.004</v>
      </c>
      <c r="G56" s="3">
        <f>'NG East Shock'!AJ27</f>
        <v>0.998</v>
      </c>
      <c r="H56" s="3">
        <f>'NG East Shock'!AK27</f>
        <v>1.0089999999999999</v>
      </c>
      <c r="I56" s="3">
        <f>'NG East Shock'!AL27</f>
        <v>1.0169999999999999</v>
      </c>
      <c r="J56" s="3">
        <f>'NG East Shock'!AM27</f>
        <v>1.0109999999999999</v>
      </c>
      <c r="K56" s="3">
        <f>'NG East Shock'!AN27</f>
        <v>1.014</v>
      </c>
      <c r="L56" s="3">
        <f>'NG East Shock'!AO27</f>
        <v>0.99199999999999999</v>
      </c>
      <c r="M56" s="3">
        <f>'NG East Shock'!AP27</f>
        <v>1.0029999999999999</v>
      </c>
      <c r="N56" s="3">
        <f>'NG East Shock'!AQ27</f>
        <v>0.95699999999999996</v>
      </c>
      <c r="O56" s="3">
        <f>'NG East Shock'!AR27</f>
        <v>0.96899999999999997</v>
      </c>
      <c r="P56" s="3">
        <f>'NG East Shock'!AS27</f>
        <v>1.0329999999999999</v>
      </c>
      <c r="Q56" s="3">
        <f>'NG East Shock'!AT27</f>
        <v>1.0029999999999999</v>
      </c>
      <c r="R56" s="3">
        <f>'NG East Shock'!AU27</f>
        <v>1.016</v>
      </c>
      <c r="S56" s="3">
        <f>'NG East Shock'!AV27</f>
        <v>1.02</v>
      </c>
      <c r="T56" s="3">
        <f>'NG East Shock'!AW27</f>
        <v>0.998</v>
      </c>
      <c r="U56" s="3">
        <f>'NG East Shock'!AX27</f>
        <v>1.0329999999999999</v>
      </c>
      <c r="V56" s="3">
        <f>'NG East Shock'!AY27</f>
        <v>0.997</v>
      </c>
      <c r="W56" s="33">
        <f>'NG East Shock'!AZ27</f>
        <v>27</v>
      </c>
      <c r="X56" s="33">
        <f>'NG East Shock'!BA27</f>
        <v>1.0008000000000001</v>
      </c>
      <c r="Y56" s="33">
        <f>'NG East Shock'!BB27</f>
        <v>23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2:36" x14ac:dyDescent="0.2">
      <c r="B57" s="3">
        <f>'NG East Shock'!AE28</f>
        <v>8</v>
      </c>
      <c r="C57" s="3">
        <f>'NG East Shock'!AF28</f>
        <v>0.98</v>
      </c>
      <c r="D57" s="3">
        <f>'NG East Shock'!AG28</f>
        <v>0.97099999999999997</v>
      </c>
      <c r="E57" s="3">
        <f>'NG East Shock'!AH28</f>
        <v>0.99099999999999999</v>
      </c>
      <c r="F57" s="3">
        <f>'NG East Shock'!AI28</f>
        <v>0.98599999999999999</v>
      </c>
      <c r="G57" s="3">
        <f>'NG East Shock'!AJ28</f>
        <v>1.0209999999999999</v>
      </c>
      <c r="H57" s="3">
        <f>'NG East Shock'!AK28</f>
        <v>1.03</v>
      </c>
      <c r="I57" s="3">
        <f>'NG East Shock'!AL28</f>
        <v>0.94299999999999995</v>
      </c>
      <c r="J57" s="3">
        <f>'NG East Shock'!AM28</f>
        <v>1.0109999999999999</v>
      </c>
      <c r="K57" s="3">
        <f>'NG East Shock'!AN28</f>
        <v>0.99</v>
      </c>
      <c r="L57" s="3">
        <f>'NG East Shock'!AO28</f>
        <v>0.95</v>
      </c>
      <c r="M57" s="3">
        <f>'NG East Shock'!AP28</f>
        <v>1.01</v>
      </c>
      <c r="N57" s="3">
        <f>'NG East Shock'!AQ28</f>
        <v>0.97899999999999998</v>
      </c>
      <c r="O57" s="3">
        <f>'NG East Shock'!AR28</f>
        <v>0.97899999999999998</v>
      </c>
      <c r="P57" s="3">
        <f>'NG East Shock'!AS28</f>
        <v>1.032</v>
      </c>
      <c r="Q57" s="3">
        <f>'NG East Shock'!AT28</f>
        <v>1.028</v>
      </c>
      <c r="R57" s="3">
        <f>'NG East Shock'!AU28</f>
        <v>1.002</v>
      </c>
      <c r="S57" s="3">
        <f>'NG East Shock'!AV28</f>
        <v>1.0109999999999999</v>
      </c>
      <c r="T57" s="3">
        <f>'NG East Shock'!AW28</f>
        <v>1.03</v>
      </c>
      <c r="U57" s="3">
        <f>'NG East Shock'!AX28</f>
        <v>1.0429999999999999</v>
      </c>
      <c r="V57" s="3">
        <f>'NG East Shock'!AY28</f>
        <v>1.0269999999999999</v>
      </c>
      <c r="W57" s="33">
        <f>'NG East Shock'!AZ28</f>
        <v>10</v>
      </c>
      <c r="X57" s="33">
        <f>'NG East Shock'!BA28</f>
        <v>1.0006999999999999</v>
      </c>
      <c r="Y57" s="33">
        <f>'NG East Shock'!BB28</f>
        <v>24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2:36" x14ac:dyDescent="0.2">
      <c r="B58" s="3">
        <f>'NG East Shock'!AE29</f>
        <v>12</v>
      </c>
      <c r="C58" s="3">
        <f>'NG East Shock'!AF29</f>
        <v>0.96699999999999997</v>
      </c>
      <c r="D58" s="3">
        <f>'NG East Shock'!AG29</f>
        <v>1.016</v>
      </c>
      <c r="E58" s="3">
        <f>'NG East Shock'!AH29</f>
        <v>1.0149999999999999</v>
      </c>
      <c r="F58" s="3">
        <f>'NG East Shock'!AI29</f>
        <v>0.97899999999999998</v>
      </c>
      <c r="G58" s="3">
        <f>'NG East Shock'!AJ29</f>
        <v>1.028</v>
      </c>
      <c r="H58" s="3">
        <f>'NG East Shock'!AK29</f>
        <v>1.0289999999999999</v>
      </c>
      <c r="I58" s="3">
        <f>'NG East Shock'!AL29</f>
        <v>0.999</v>
      </c>
      <c r="J58" s="3">
        <f>'NG East Shock'!AM29</f>
        <v>0.99199999999999999</v>
      </c>
      <c r="K58" s="3">
        <f>'NG East Shock'!AN29</f>
        <v>1.0029999999999999</v>
      </c>
      <c r="L58" s="3">
        <f>'NG East Shock'!AO29</f>
        <v>0.96899999999999997</v>
      </c>
      <c r="M58" s="3">
        <f>'NG East Shock'!AP29</f>
        <v>0.97</v>
      </c>
      <c r="N58" s="3">
        <f>'NG East Shock'!AQ29</f>
        <v>1.006</v>
      </c>
      <c r="O58" s="3">
        <f>'NG East Shock'!AR29</f>
        <v>0.95499999999999996</v>
      </c>
      <c r="P58" s="3">
        <f>'NG East Shock'!AS29</f>
        <v>1.0129999999999999</v>
      </c>
      <c r="Q58" s="3">
        <f>'NG East Shock'!AT29</f>
        <v>0.97099999999999997</v>
      </c>
      <c r="R58" s="3">
        <f>'NG East Shock'!AU29</f>
        <v>1.016</v>
      </c>
      <c r="S58" s="3">
        <f>'NG East Shock'!AV29</f>
        <v>1.0309999999999999</v>
      </c>
      <c r="T58" s="3">
        <f>'NG East Shock'!AW29</f>
        <v>1.002</v>
      </c>
      <c r="U58" s="3">
        <f>'NG East Shock'!AX29</f>
        <v>1.01</v>
      </c>
      <c r="V58" s="3">
        <f>'NG East Shock'!AY29</f>
        <v>1.0349999999999999</v>
      </c>
      <c r="W58" s="33">
        <f>'NG East Shock'!AZ29</f>
        <v>3</v>
      </c>
      <c r="X58" s="33">
        <f>'NG East Shock'!BA29</f>
        <v>1.0003</v>
      </c>
      <c r="Y58" s="33">
        <f>'NG East Shock'!BB29</f>
        <v>25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2:36" x14ac:dyDescent="0.2">
      <c r="B59" s="3">
        <f>'NG East Shock'!AE30</f>
        <v>17</v>
      </c>
      <c r="C59" s="3">
        <f>'NG East Shock'!AF30</f>
        <v>0.995</v>
      </c>
      <c r="D59" s="3">
        <f>'NG East Shock'!AG30</f>
        <v>1</v>
      </c>
      <c r="E59" s="3">
        <f>'NG East Shock'!AH30</f>
        <v>1.0089999999999999</v>
      </c>
      <c r="F59" s="3">
        <f>'NG East Shock'!AI30</f>
        <v>0.98599999999999999</v>
      </c>
      <c r="G59" s="3">
        <f>'NG East Shock'!AJ30</f>
        <v>0.98099999999999998</v>
      </c>
      <c r="H59" s="3">
        <f>'NG East Shock'!AK30</f>
        <v>1.0269999999999999</v>
      </c>
      <c r="I59" s="3">
        <f>'NG East Shock'!AL30</f>
        <v>0.96299999999999997</v>
      </c>
      <c r="J59" s="3">
        <f>'NG East Shock'!AM30</f>
        <v>1.0029999999999999</v>
      </c>
      <c r="K59" s="3">
        <f>'NG East Shock'!AN30</f>
        <v>0.97699999999999998</v>
      </c>
      <c r="L59" s="3">
        <f>'NG East Shock'!AO30</f>
        <v>1.0009999999999999</v>
      </c>
      <c r="M59" s="3">
        <f>'NG East Shock'!AP30</f>
        <v>1.0289999999999999</v>
      </c>
      <c r="N59" s="3">
        <f>'NG East Shock'!AQ30</f>
        <v>1.0109999999999999</v>
      </c>
      <c r="O59" s="3">
        <f>'NG East Shock'!AR30</f>
        <v>1.0429999999999999</v>
      </c>
      <c r="P59" s="3">
        <f>'NG East Shock'!AS30</f>
        <v>0.98</v>
      </c>
      <c r="Q59" s="3">
        <f>'NG East Shock'!AT30</f>
        <v>1.0329999999999999</v>
      </c>
      <c r="R59" s="3">
        <f>'NG East Shock'!AU30</f>
        <v>0.99299999999999999</v>
      </c>
      <c r="S59" s="3">
        <f>'NG East Shock'!AV30</f>
        <v>0.98099999999999998</v>
      </c>
      <c r="T59" s="3">
        <f>'NG East Shock'!AW30</f>
        <v>0.97499999999999998</v>
      </c>
      <c r="U59" s="3">
        <f>'NG East Shock'!AX30</f>
        <v>0.996</v>
      </c>
      <c r="V59" s="3">
        <f>'NG East Shock'!AY30</f>
        <v>1.018</v>
      </c>
      <c r="W59" s="33">
        <f>'NG East Shock'!AZ30</f>
        <v>15</v>
      </c>
      <c r="X59" s="33">
        <f>'NG East Shock'!BA30</f>
        <v>1.0000500000000001</v>
      </c>
      <c r="Y59" s="33">
        <f>'NG East Shock'!BB30</f>
        <v>26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2:36" x14ac:dyDescent="0.2">
      <c r="B60" s="3">
        <f>'NG East Shock'!AE31</f>
        <v>11</v>
      </c>
      <c r="C60" s="3">
        <f>'NG East Shock'!AF31</f>
        <v>1.0349999999999999</v>
      </c>
      <c r="D60" s="3">
        <f>'NG East Shock'!AG31</f>
        <v>0.98199999999999998</v>
      </c>
      <c r="E60" s="3">
        <f>'NG East Shock'!AH31</f>
        <v>0.98199999999999998</v>
      </c>
      <c r="F60" s="3">
        <f>'NG East Shock'!AI31</f>
        <v>1.022</v>
      </c>
      <c r="G60" s="3">
        <f>'NG East Shock'!AJ31</f>
        <v>0.97099999999999997</v>
      </c>
      <c r="H60" s="3">
        <f>'NG East Shock'!AK31</f>
        <v>0.97499999999999998</v>
      </c>
      <c r="I60" s="3">
        <f>'NG East Shock'!AL31</f>
        <v>0.997</v>
      </c>
      <c r="J60" s="3">
        <f>'NG East Shock'!AM31</f>
        <v>1.01</v>
      </c>
      <c r="K60" s="3">
        <f>'NG East Shock'!AN31</f>
        <v>1</v>
      </c>
      <c r="L60" s="3">
        <f>'NG East Shock'!AO31</f>
        <v>1.0289999999999999</v>
      </c>
      <c r="M60" s="3">
        <f>'NG East Shock'!AP31</f>
        <v>1.0289999999999999</v>
      </c>
      <c r="N60" s="3">
        <f>'NG East Shock'!AQ31</f>
        <v>0.99099999999999999</v>
      </c>
      <c r="O60" s="3">
        <f>'NG East Shock'!AR31</f>
        <v>1.0529999999999999</v>
      </c>
      <c r="P60" s="3">
        <f>'NG East Shock'!AS31</f>
        <v>0.98499999999999999</v>
      </c>
      <c r="Q60" s="3">
        <f>'NG East Shock'!AT31</f>
        <v>1.03</v>
      </c>
      <c r="R60" s="3">
        <f>'NG East Shock'!AU31</f>
        <v>0.98399999999999999</v>
      </c>
      <c r="S60" s="3">
        <f>'NG East Shock'!AV31</f>
        <v>0.97499999999999998</v>
      </c>
      <c r="T60" s="3">
        <f>'NG East Shock'!AW31</f>
        <v>0.999</v>
      </c>
      <c r="U60" s="3">
        <f>'NG East Shock'!AX31</f>
        <v>0.98499999999999999</v>
      </c>
      <c r="V60" s="3">
        <f>'NG East Shock'!AY31</f>
        <v>0.96299999999999997</v>
      </c>
      <c r="W60" s="33">
        <f>'NG East Shock'!AZ31</f>
        <v>49</v>
      </c>
      <c r="X60" s="33">
        <f>'NG East Shock'!BA31</f>
        <v>0.99985000000000002</v>
      </c>
      <c r="Y60" s="33">
        <f>'NG East Shock'!BB31</f>
        <v>27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2:36" x14ac:dyDescent="0.2">
      <c r="B61" s="3">
        <f>'NG East Shock'!AE32</f>
        <v>18</v>
      </c>
      <c r="C61" s="3">
        <f>'NG East Shock'!AF32</f>
        <v>1.004</v>
      </c>
      <c r="D61" s="3">
        <f>'NG East Shock'!AG32</f>
        <v>1</v>
      </c>
      <c r="E61" s="3">
        <f>'NG East Shock'!AH32</f>
        <v>0.99399999999999999</v>
      </c>
      <c r="F61" s="3">
        <f>'NG East Shock'!AI32</f>
        <v>1.0149999999999999</v>
      </c>
      <c r="G61" s="3">
        <f>'NG East Shock'!AJ32</f>
        <v>1.0189999999999999</v>
      </c>
      <c r="H61" s="3">
        <f>'NG East Shock'!AK32</f>
        <v>0.97</v>
      </c>
      <c r="I61" s="3">
        <f>'NG East Shock'!AL32</f>
        <v>1.036</v>
      </c>
      <c r="J61" s="3">
        <f>'NG East Shock'!AM32</f>
        <v>0.996</v>
      </c>
      <c r="K61" s="3">
        <f>'NG East Shock'!AN32</f>
        <v>1.0209999999999999</v>
      </c>
      <c r="L61" s="3">
        <f>'NG East Shock'!AO32</f>
        <v>0.999</v>
      </c>
      <c r="M61" s="3">
        <f>'NG East Shock'!AP32</f>
        <v>0.97099999999999997</v>
      </c>
      <c r="N61" s="3">
        <f>'NG East Shock'!AQ32</f>
        <v>0.999</v>
      </c>
      <c r="O61" s="3">
        <f>'NG East Shock'!AR32</f>
        <v>0.95699999999999996</v>
      </c>
      <c r="P61" s="3">
        <f>'NG East Shock'!AS32</f>
        <v>1.016</v>
      </c>
      <c r="Q61" s="3">
        <f>'NG East Shock'!AT32</f>
        <v>0.96599999999999997</v>
      </c>
      <c r="R61" s="3">
        <f>'NG East Shock'!AU32</f>
        <v>1.0049999999999999</v>
      </c>
      <c r="S61" s="3">
        <f>'NG East Shock'!AV32</f>
        <v>1.018</v>
      </c>
      <c r="T61" s="3">
        <f>'NG East Shock'!AW32</f>
        <v>1.024</v>
      </c>
      <c r="U61" s="3">
        <f>'NG East Shock'!AX32</f>
        <v>1</v>
      </c>
      <c r="V61" s="3">
        <f>'NG East Shock'!AY32</f>
        <v>0.98199999999999998</v>
      </c>
      <c r="W61" s="33">
        <f>'NG East Shock'!AZ32</f>
        <v>34</v>
      </c>
      <c r="X61" s="33">
        <f>'NG East Shock'!BA32</f>
        <v>0.99960000000000004</v>
      </c>
      <c r="Y61" s="33">
        <f>'NG East Shock'!BB32</f>
        <v>28</v>
      </c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2:36" x14ac:dyDescent="0.2">
      <c r="B62" s="3">
        <f>'NG East Shock'!AE33</f>
        <v>45</v>
      </c>
      <c r="C62" s="3">
        <f>'NG East Shock'!AF33</f>
        <v>0.97699999999999998</v>
      </c>
      <c r="D62" s="3">
        <f>'NG East Shock'!AG33</f>
        <v>0.96599999999999997</v>
      </c>
      <c r="E62" s="3">
        <f>'NG East Shock'!AH33</f>
        <v>1.034</v>
      </c>
      <c r="F62" s="3">
        <f>'NG East Shock'!AI33</f>
        <v>1.0069999999999999</v>
      </c>
      <c r="G62" s="3">
        <f>'NG East Shock'!AJ33</f>
        <v>1.0529999999999999</v>
      </c>
      <c r="H62" s="3">
        <f>'NG East Shock'!AK33</f>
        <v>0.95399999999999996</v>
      </c>
      <c r="I62" s="3">
        <f>'NG East Shock'!AL33</f>
        <v>0.96599999999999997</v>
      </c>
      <c r="J62" s="3">
        <f>'NG East Shock'!AM33</f>
        <v>0.97099999999999997</v>
      </c>
      <c r="K62" s="3">
        <f>'NG East Shock'!AN33</f>
        <v>0.98499999999999999</v>
      </c>
      <c r="L62" s="3">
        <f>'NG East Shock'!AO33</f>
        <v>1.0289999999999999</v>
      </c>
      <c r="M62" s="3">
        <f>'NG East Shock'!AP33</f>
        <v>1.032</v>
      </c>
      <c r="N62" s="3">
        <f>'NG East Shock'!AQ33</f>
        <v>1.032</v>
      </c>
      <c r="O62" s="3">
        <f>'NG East Shock'!AR33</f>
        <v>0.97099999999999997</v>
      </c>
      <c r="P62" s="3">
        <f>'NG East Shock'!AS33</f>
        <v>1.0089999999999999</v>
      </c>
      <c r="Q62" s="3">
        <f>'NG East Shock'!AT33</f>
        <v>1.022</v>
      </c>
      <c r="R62" s="3">
        <f>'NG East Shock'!AU33</f>
        <v>1.0169999999999999</v>
      </c>
      <c r="S62" s="3">
        <f>'NG East Shock'!AV33</f>
        <v>1.0089999999999999</v>
      </c>
      <c r="T62" s="3">
        <f>'NG East Shock'!AW33</f>
        <v>0.95</v>
      </c>
      <c r="U62" s="3">
        <f>'NG East Shock'!AX33</f>
        <v>1.002</v>
      </c>
      <c r="V62" s="3">
        <f>'NG East Shock'!AY33</f>
        <v>1.006</v>
      </c>
      <c r="W62" s="33">
        <f>'NG East Shock'!AZ33</f>
        <v>23</v>
      </c>
      <c r="X62" s="33">
        <f>'NG East Shock'!BA33</f>
        <v>0.99960000000000004</v>
      </c>
      <c r="Y62" s="33">
        <f>'NG East Shock'!BB33</f>
        <v>28</v>
      </c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2:36" x14ac:dyDescent="0.2">
      <c r="B63" s="3">
        <f>'NG East Shock'!AE34</f>
        <v>21</v>
      </c>
      <c r="C63" s="3">
        <f>'NG East Shock'!AF34</f>
        <v>1.0289999999999999</v>
      </c>
      <c r="D63" s="3">
        <f>'NG East Shock'!AG34</f>
        <v>1.006</v>
      </c>
      <c r="E63" s="3">
        <f>'NG East Shock'!AH34</f>
        <v>1.014</v>
      </c>
      <c r="F63" s="3">
        <f>'NG East Shock'!AI34</f>
        <v>1.002</v>
      </c>
      <c r="G63" s="3">
        <f>'NG East Shock'!AJ34</f>
        <v>0.97799999999999998</v>
      </c>
      <c r="H63" s="3">
        <f>'NG East Shock'!AK34</f>
        <v>1.046</v>
      </c>
      <c r="I63" s="3">
        <f>'NG East Shock'!AL34</f>
        <v>1.022</v>
      </c>
      <c r="J63" s="3">
        <f>'NG East Shock'!AM34</f>
        <v>1.0009999999999999</v>
      </c>
      <c r="K63" s="3">
        <f>'NG East Shock'!AN34</f>
        <v>1.006</v>
      </c>
      <c r="L63" s="3">
        <f>'NG East Shock'!AO34</f>
        <v>0.98199999999999998</v>
      </c>
      <c r="M63" s="3">
        <f>'NG East Shock'!AP34</f>
        <v>0.997</v>
      </c>
      <c r="N63" s="3">
        <f>'NG East Shock'!AQ34</f>
        <v>1.014</v>
      </c>
      <c r="O63" s="3">
        <f>'NG East Shock'!AR34</f>
        <v>0.96499999999999997</v>
      </c>
      <c r="P63" s="3">
        <f>'NG East Shock'!AS34</f>
        <v>0.97499999999999998</v>
      </c>
      <c r="Q63" s="3">
        <f>'NG East Shock'!AT34</f>
        <v>0.996</v>
      </c>
      <c r="R63" s="3">
        <f>'NG East Shock'!AU34</f>
        <v>0.97899999999999998</v>
      </c>
      <c r="S63" s="3">
        <f>'NG East Shock'!AV34</f>
        <v>1.0229999999999999</v>
      </c>
      <c r="T63" s="3">
        <f>'NG East Shock'!AW34</f>
        <v>0.95199999999999996</v>
      </c>
      <c r="U63" s="3">
        <f>'NG East Shock'!AX34</f>
        <v>0.97699999999999998</v>
      </c>
      <c r="V63" s="3">
        <f>'NG East Shock'!AY34</f>
        <v>1.0209999999999999</v>
      </c>
      <c r="W63" s="33">
        <f>'NG East Shock'!AZ34</f>
        <v>13</v>
      </c>
      <c r="X63" s="33">
        <f>'NG East Shock'!BA34</f>
        <v>0.99925000000000019</v>
      </c>
      <c r="Y63" s="33">
        <f>'NG East Shock'!BB34</f>
        <v>30</v>
      </c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2:36" x14ac:dyDescent="0.2">
      <c r="B64" s="3">
        <f>'NG East Shock'!AE35</f>
        <v>9</v>
      </c>
      <c r="C64" s="3">
        <f>'NG East Shock'!AF35</f>
        <v>0.99399999999999999</v>
      </c>
      <c r="D64" s="3">
        <f>'NG East Shock'!AG35</f>
        <v>1.0189999999999999</v>
      </c>
      <c r="E64" s="3">
        <f>'NG East Shock'!AH35</f>
        <v>1.04</v>
      </c>
      <c r="F64" s="3">
        <f>'NG East Shock'!AI35</f>
        <v>1.05</v>
      </c>
      <c r="G64" s="3">
        <f>'NG East Shock'!AJ35</f>
        <v>0.95399999999999996</v>
      </c>
      <c r="H64" s="3">
        <f>'NG East Shock'!AK35</f>
        <v>0.99</v>
      </c>
      <c r="I64" s="3">
        <f>'NG East Shock'!AL35</f>
        <v>0.98799999999999999</v>
      </c>
      <c r="J64" s="3">
        <f>'NG East Shock'!AM35</f>
        <v>0.97699999999999998</v>
      </c>
      <c r="K64" s="3">
        <f>'NG East Shock'!AN35</f>
        <v>1.008</v>
      </c>
      <c r="L64" s="3">
        <f>'NG East Shock'!AO35</f>
        <v>1.028</v>
      </c>
      <c r="M64" s="3">
        <f>'NG East Shock'!AP35</f>
        <v>1.04</v>
      </c>
      <c r="N64" s="3">
        <f>'NG East Shock'!AQ35</f>
        <v>0.98499999999999999</v>
      </c>
      <c r="O64" s="3">
        <f>'NG East Shock'!AR35</f>
        <v>1.0089999999999999</v>
      </c>
      <c r="P64" s="3">
        <f>'NG East Shock'!AS35</f>
        <v>0.94599999999999995</v>
      </c>
      <c r="Q64" s="3">
        <f>'NG East Shock'!AT35</f>
        <v>1.004</v>
      </c>
      <c r="R64" s="3">
        <f>'NG East Shock'!AU35</f>
        <v>0.98499999999999999</v>
      </c>
      <c r="S64" s="3">
        <f>'NG East Shock'!AV35</f>
        <v>0.98299999999999998</v>
      </c>
      <c r="T64" s="3">
        <f>'NG East Shock'!AW35</f>
        <v>1.0069999999999999</v>
      </c>
      <c r="U64" s="3">
        <f>'NG East Shock'!AX35</f>
        <v>1.0069999999999999</v>
      </c>
      <c r="V64" s="3">
        <f>'NG East Shock'!AY35</f>
        <v>0.96899999999999997</v>
      </c>
      <c r="W64" s="33">
        <f>'NG East Shock'!AZ35</f>
        <v>45</v>
      </c>
      <c r="X64" s="33">
        <f>'NG East Shock'!BA35</f>
        <v>0.9991500000000002</v>
      </c>
      <c r="Y64" s="33">
        <f>'NG East Shock'!BB35</f>
        <v>31</v>
      </c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2:36" x14ac:dyDescent="0.2">
      <c r="B65" s="3">
        <f>'NG East Shock'!AE36</f>
        <v>23</v>
      </c>
      <c r="C65" s="3">
        <f>'NG East Shock'!AF36</f>
        <v>1.0489999999999999</v>
      </c>
      <c r="D65" s="3">
        <f>'NG East Shock'!AG36</f>
        <v>0.96299999999999997</v>
      </c>
      <c r="E65" s="3">
        <f>'NG East Shock'!AH36</f>
        <v>0.995</v>
      </c>
      <c r="F65" s="3">
        <f>'NG East Shock'!AI36</f>
        <v>0.96699999999999997</v>
      </c>
      <c r="G65" s="3">
        <f>'NG East Shock'!AJ36</f>
        <v>1.0009999999999999</v>
      </c>
      <c r="H65" s="3">
        <f>'NG East Shock'!AK36</f>
        <v>0.97699999999999998</v>
      </c>
      <c r="I65" s="3">
        <f>'NG East Shock'!AL36</f>
        <v>0.99</v>
      </c>
      <c r="J65" s="3">
        <f>'NG East Shock'!AM36</f>
        <v>1.038</v>
      </c>
      <c r="K65" s="3">
        <f>'NG East Shock'!AN36</f>
        <v>1.006</v>
      </c>
      <c r="L65" s="3">
        <f>'NG East Shock'!AO36</f>
        <v>0.99299999999999999</v>
      </c>
      <c r="M65" s="3">
        <f>'NG East Shock'!AP36</f>
        <v>0.98299999999999998</v>
      </c>
      <c r="N65" s="3">
        <f>'NG East Shock'!AQ36</f>
        <v>0.999</v>
      </c>
      <c r="O65" s="3">
        <f>'NG East Shock'!AR36</f>
        <v>0.98799999999999999</v>
      </c>
      <c r="P65" s="3">
        <f>'NG East Shock'!AS36</f>
        <v>0.96799999999999997</v>
      </c>
      <c r="Q65" s="3">
        <f>'NG East Shock'!AT36</f>
        <v>0.99299999999999999</v>
      </c>
      <c r="R65" s="3">
        <f>'NG East Shock'!AU36</f>
        <v>1.026</v>
      </c>
      <c r="S65" s="3">
        <f>'NG East Shock'!AV36</f>
        <v>0.97599999999999998</v>
      </c>
      <c r="T65" s="3">
        <f>'NG East Shock'!AW36</f>
        <v>1.014</v>
      </c>
      <c r="U65" s="3">
        <f>'NG East Shock'!AX36</f>
        <v>1.0249999999999999</v>
      </c>
      <c r="V65" s="3">
        <f>'NG East Shock'!AY36</f>
        <v>1.0169999999999999</v>
      </c>
      <c r="W65" s="33">
        <f>'NG East Shock'!AZ36</f>
        <v>17</v>
      </c>
      <c r="X65" s="33">
        <f>'NG East Shock'!BA36</f>
        <v>0.99839999999999995</v>
      </c>
      <c r="Y65" s="33">
        <f>'NG East Shock'!BB36</f>
        <v>32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2:36" x14ac:dyDescent="0.2">
      <c r="B66" s="3">
        <f>'NG East Shock'!AE37</f>
        <v>16</v>
      </c>
      <c r="C66" s="3">
        <f>'NG East Shock'!AF37</f>
        <v>0.998</v>
      </c>
      <c r="D66" s="3">
        <f>'NG East Shock'!AG37</f>
        <v>1.0069999999999999</v>
      </c>
      <c r="E66" s="3">
        <f>'NG East Shock'!AH37</f>
        <v>0.98199999999999998</v>
      </c>
      <c r="F66" s="3">
        <f>'NG East Shock'!AI37</f>
        <v>1.0069999999999999</v>
      </c>
      <c r="G66" s="3">
        <f>'NG East Shock'!AJ37</f>
        <v>1.028</v>
      </c>
      <c r="H66" s="3">
        <f>'NG East Shock'!AK37</f>
        <v>1.0329999999999999</v>
      </c>
      <c r="I66" s="3">
        <f>'NG East Shock'!AL37</f>
        <v>1.03</v>
      </c>
      <c r="J66" s="3">
        <f>'NG East Shock'!AM37</f>
        <v>0.98699999999999999</v>
      </c>
      <c r="K66" s="3">
        <f>'NG East Shock'!AN37</f>
        <v>1.012</v>
      </c>
      <c r="L66" s="3">
        <f>'NG East Shock'!AO37</f>
        <v>1</v>
      </c>
      <c r="M66" s="3">
        <f>'NG East Shock'!AP37</f>
        <v>1.002</v>
      </c>
      <c r="N66" s="3">
        <f>'NG East Shock'!AQ37</f>
        <v>0.97899999999999998</v>
      </c>
      <c r="O66" s="3">
        <f>'NG East Shock'!AR37</f>
        <v>1.0409999999999999</v>
      </c>
      <c r="P66" s="3">
        <f>'NG East Shock'!AS37</f>
        <v>1.004</v>
      </c>
      <c r="Q66" s="3">
        <f>'NG East Shock'!AT37</f>
        <v>0.97499999999999998</v>
      </c>
      <c r="R66" s="3">
        <f>'NG East Shock'!AU37</f>
        <v>0.94899999999999995</v>
      </c>
      <c r="S66" s="3">
        <f>'NG East Shock'!AV37</f>
        <v>0.96</v>
      </c>
      <c r="T66" s="3">
        <f>'NG East Shock'!AW37</f>
        <v>1.0049999999999999</v>
      </c>
      <c r="U66" s="3">
        <f>'NG East Shock'!AX37</f>
        <v>0.99299999999999999</v>
      </c>
      <c r="V66" s="3">
        <f>'NG East Shock'!AY37</f>
        <v>0.97599999999999998</v>
      </c>
      <c r="W66" s="33">
        <f>'NG East Shock'!AZ37</f>
        <v>39</v>
      </c>
      <c r="X66" s="33">
        <f>'NG East Shock'!BA37</f>
        <v>0.99839999999999984</v>
      </c>
      <c r="Y66" s="33">
        <f>'NG East Shock'!BB37</f>
        <v>33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2:36" x14ac:dyDescent="0.2">
      <c r="B67" s="3">
        <f>'NG East Shock'!AE38</f>
        <v>41</v>
      </c>
      <c r="C67" s="3">
        <f>'NG East Shock'!AF38</f>
        <v>1.048</v>
      </c>
      <c r="D67" s="3">
        <f>'NG East Shock'!AG38</f>
        <v>1.018</v>
      </c>
      <c r="E67" s="3">
        <f>'NG East Shock'!AH38</f>
        <v>0.99099999999999999</v>
      </c>
      <c r="F67" s="3">
        <f>'NG East Shock'!AI38</f>
        <v>0.995</v>
      </c>
      <c r="G67" s="3">
        <f>'NG East Shock'!AJ38</f>
        <v>1.0009999999999999</v>
      </c>
      <c r="H67" s="3">
        <f>'NG East Shock'!AK38</f>
        <v>0.98799999999999999</v>
      </c>
      <c r="I67" s="3">
        <f>'NG East Shock'!AL38</f>
        <v>0.98399999999999999</v>
      </c>
      <c r="J67" s="3">
        <f>'NG East Shock'!AM38</f>
        <v>0.98699999999999999</v>
      </c>
      <c r="K67" s="3">
        <f>'NG East Shock'!AN38</f>
        <v>0.98199999999999998</v>
      </c>
      <c r="L67" s="3">
        <f>'NG East Shock'!AO38</f>
        <v>1.0049999999999999</v>
      </c>
      <c r="M67" s="3">
        <f>'NG East Shock'!AP38</f>
        <v>0.99399999999999999</v>
      </c>
      <c r="N67" s="3">
        <f>'NG East Shock'!AQ38</f>
        <v>1.0449999999999999</v>
      </c>
      <c r="O67" s="3">
        <f>'NG East Shock'!AR38</f>
        <v>1.03</v>
      </c>
      <c r="P67" s="3">
        <f>'NG East Shock'!AS38</f>
        <v>0.97299999999999998</v>
      </c>
      <c r="Q67" s="3">
        <f>'NG East Shock'!AT38</f>
        <v>0.99199999999999999</v>
      </c>
      <c r="R67" s="3">
        <f>'NG East Shock'!AU38</f>
        <v>0.98199999999999998</v>
      </c>
      <c r="S67" s="3">
        <f>'NG East Shock'!AV38</f>
        <v>0.98099999999999998</v>
      </c>
      <c r="T67" s="3">
        <f>'NG East Shock'!AW38</f>
        <v>1</v>
      </c>
      <c r="U67" s="3">
        <f>'NG East Shock'!AX38</f>
        <v>0.96599999999999997</v>
      </c>
      <c r="V67" s="3">
        <f>'NG East Shock'!AY38</f>
        <v>1</v>
      </c>
      <c r="W67" s="33">
        <f>'NG East Shock'!AZ38</f>
        <v>25</v>
      </c>
      <c r="X67" s="33">
        <f>'NG East Shock'!BA38</f>
        <v>0.99809999999999999</v>
      </c>
      <c r="Y67" s="33">
        <f>'NG East Shock'!BB38</f>
        <v>34</v>
      </c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2:36" x14ac:dyDescent="0.2">
      <c r="B68" s="3">
        <f>'NG East Shock'!AE39</f>
        <v>3</v>
      </c>
      <c r="C68" s="3">
        <f>'NG East Shock'!AF39</f>
        <v>0.998</v>
      </c>
      <c r="D68" s="3">
        <f>'NG East Shock'!AG39</f>
        <v>1</v>
      </c>
      <c r="E68" s="3">
        <f>'NG East Shock'!AH39</f>
        <v>0.97899999999999998</v>
      </c>
      <c r="F68" s="3">
        <f>'NG East Shock'!AI39</f>
        <v>1.0149999999999999</v>
      </c>
      <c r="G68" s="3">
        <f>'NG East Shock'!AJ39</f>
        <v>1.026</v>
      </c>
      <c r="H68" s="3">
        <f>'NG East Shock'!AK39</f>
        <v>1.0109999999999999</v>
      </c>
      <c r="I68" s="3">
        <f>'NG East Shock'!AL39</f>
        <v>1</v>
      </c>
      <c r="J68" s="3">
        <f>'NG East Shock'!AM39</f>
        <v>0.98799999999999999</v>
      </c>
      <c r="K68" s="3">
        <f>'NG East Shock'!AN39</f>
        <v>0.98299999999999998</v>
      </c>
      <c r="L68" s="3">
        <f>'NG East Shock'!AO39</f>
        <v>0.98499999999999999</v>
      </c>
      <c r="M68" s="3">
        <f>'NG East Shock'!AP39</f>
        <v>1.0049999999999999</v>
      </c>
      <c r="N68" s="3">
        <f>'NG East Shock'!AQ39</f>
        <v>1.0009999999999999</v>
      </c>
      <c r="O68" s="3">
        <f>'NG East Shock'!AR39</f>
        <v>1.018</v>
      </c>
      <c r="P68" s="3">
        <f>'NG East Shock'!AS39</f>
        <v>0.97599999999999998</v>
      </c>
      <c r="Q68" s="3">
        <f>'NG East Shock'!AT39</f>
        <v>0.999</v>
      </c>
      <c r="R68" s="3">
        <f>'NG East Shock'!AU39</f>
        <v>1.0109999999999999</v>
      </c>
      <c r="S68" s="3">
        <f>'NG East Shock'!AV39</f>
        <v>0.998</v>
      </c>
      <c r="T68" s="3">
        <f>'NG East Shock'!AW39</f>
        <v>0.996</v>
      </c>
      <c r="U68" s="3">
        <f>'NG East Shock'!AX39</f>
        <v>0.99099999999999999</v>
      </c>
      <c r="V68" s="3">
        <f>'NG East Shock'!AY39</f>
        <v>0.97199999999999998</v>
      </c>
      <c r="W68" s="33">
        <f>'NG East Shock'!AZ39</f>
        <v>42</v>
      </c>
      <c r="X68" s="33">
        <f>'NG East Shock'!BA39</f>
        <v>0.99759999999999993</v>
      </c>
      <c r="Y68" s="33">
        <f>'NG East Shock'!BB39</f>
        <v>35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2:36" x14ac:dyDescent="0.2">
      <c r="B69" s="3">
        <f>'NG East Shock'!AE40</f>
        <v>32</v>
      </c>
      <c r="C69" s="3">
        <f>'NG East Shock'!AF40</f>
        <v>1.0069999999999999</v>
      </c>
      <c r="D69" s="3">
        <f>'NG East Shock'!AG40</f>
        <v>0.98899999999999999</v>
      </c>
      <c r="E69" s="3">
        <f>'NG East Shock'!AH40</f>
        <v>0.98799999999999999</v>
      </c>
      <c r="F69" s="3">
        <f>'NG East Shock'!AI40</f>
        <v>0.97399999999999998</v>
      </c>
      <c r="G69" s="3">
        <f>'NG East Shock'!AJ40</f>
        <v>0.98199999999999998</v>
      </c>
      <c r="H69" s="3">
        <f>'NG East Shock'!AK40</f>
        <v>0.96</v>
      </c>
      <c r="I69" s="3">
        <f>'NG East Shock'!AL40</f>
        <v>0.96899999999999997</v>
      </c>
      <c r="J69" s="3">
        <f>'NG East Shock'!AM40</f>
        <v>0.998</v>
      </c>
      <c r="K69" s="3">
        <f>'NG East Shock'!AN40</f>
        <v>1.0049999999999999</v>
      </c>
      <c r="L69" s="3">
        <f>'NG East Shock'!AO40</f>
        <v>1.042</v>
      </c>
      <c r="M69" s="3">
        <f>'NG East Shock'!AP40</f>
        <v>1.03</v>
      </c>
      <c r="N69" s="3">
        <f>'NG East Shock'!AQ40</f>
        <v>1.03</v>
      </c>
      <c r="O69" s="3">
        <f>'NG East Shock'!AR40</f>
        <v>0.97199999999999998</v>
      </c>
      <c r="P69" s="3">
        <f>'NG East Shock'!AS40</f>
        <v>0.99399999999999999</v>
      </c>
      <c r="Q69" s="3">
        <f>'NG East Shock'!AT40</f>
        <v>0.99</v>
      </c>
      <c r="R69" s="3">
        <f>'NG East Shock'!AU40</f>
        <v>0.98799999999999999</v>
      </c>
      <c r="S69" s="3">
        <f>'NG East Shock'!AV40</f>
        <v>1.0429999999999999</v>
      </c>
      <c r="T69" s="3">
        <f>'NG East Shock'!AW40</f>
        <v>1.0149999999999999</v>
      </c>
      <c r="U69" s="3">
        <f>'NG East Shock'!AX40</f>
        <v>1.002</v>
      </c>
      <c r="V69" s="3">
        <f>'NG East Shock'!AY40</f>
        <v>0.96399999999999997</v>
      </c>
      <c r="W69" s="33">
        <f>'NG East Shock'!AZ40</f>
        <v>48</v>
      </c>
      <c r="X69" s="33">
        <f>'NG East Shock'!BA40</f>
        <v>0.99709999999999988</v>
      </c>
      <c r="Y69" s="33">
        <f>'NG East Shock'!BB40</f>
        <v>36</v>
      </c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2:36" x14ac:dyDescent="0.2">
      <c r="B70" s="3">
        <f>'NG East Shock'!AE41</f>
        <v>28</v>
      </c>
      <c r="C70" s="3">
        <f>'NG East Shock'!AF41</f>
        <v>1.016</v>
      </c>
      <c r="D70" s="3">
        <f>'NG East Shock'!AG41</f>
        <v>0.95599999999999996</v>
      </c>
      <c r="E70" s="3">
        <f>'NG East Shock'!AH41</f>
        <v>0.97599999999999998</v>
      </c>
      <c r="F70" s="3">
        <f>'NG East Shock'!AI41</f>
        <v>1.0449999999999999</v>
      </c>
      <c r="G70" s="3">
        <f>'NG East Shock'!AJ41</f>
        <v>1.0229999999999999</v>
      </c>
      <c r="H70" s="3">
        <f>'NG East Shock'!AK41</f>
        <v>0.99199999999999999</v>
      </c>
      <c r="I70" s="3">
        <f>'NG East Shock'!AL41</f>
        <v>0.999</v>
      </c>
      <c r="J70" s="3">
        <f>'NG East Shock'!AM41</f>
        <v>0.99199999999999999</v>
      </c>
      <c r="K70" s="3">
        <f>'NG East Shock'!AN41</f>
        <v>0.97</v>
      </c>
      <c r="L70" s="3">
        <f>'NG East Shock'!AO41</f>
        <v>1.03</v>
      </c>
      <c r="M70" s="3">
        <f>'NG East Shock'!AP41</f>
        <v>0.998</v>
      </c>
      <c r="N70" s="3">
        <f>'NG East Shock'!AQ41</f>
        <v>0.98899999999999999</v>
      </c>
      <c r="O70" s="3">
        <f>'NG East Shock'!AR41</f>
        <v>1.0389999999999999</v>
      </c>
      <c r="P70" s="3">
        <f>'NG East Shock'!AS41</f>
        <v>1.0149999999999999</v>
      </c>
      <c r="Q70" s="3">
        <f>'NG East Shock'!AT41</f>
        <v>0.97799999999999998</v>
      </c>
      <c r="R70" s="3">
        <f>'NG East Shock'!AU41</f>
        <v>1.006</v>
      </c>
      <c r="S70" s="3">
        <f>'NG East Shock'!AV41</f>
        <v>1.014</v>
      </c>
      <c r="T70" s="3">
        <f>'NG East Shock'!AW41</f>
        <v>0.97299999999999998</v>
      </c>
      <c r="U70" s="3">
        <f>'NG East Shock'!AX41</f>
        <v>0.96099999999999997</v>
      </c>
      <c r="V70" s="3">
        <f>'NG East Shock'!AY41</f>
        <v>0.96599999999999997</v>
      </c>
      <c r="W70" s="33">
        <f>'NG East Shock'!AZ41</f>
        <v>46</v>
      </c>
      <c r="X70" s="33">
        <f>'NG East Shock'!BA41</f>
        <v>0.99689999999999979</v>
      </c>
      <c r="Y70" s="33">
        <f>'NG East Shock'!BB41</f>
        <v>37</v>
      </c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2:36" x14ac:dyDescent="0.2">
      <c r="B71" s="3">
        <f>'NG East Shock'!AE42</f>
        <v>50</v>
      </c>
      <c r="C71" s="3">
        <f>'NG East Shock'!AF42</f>
        <v>1.006</v>
      </c>
      <c r="D71" s="3">
        <f>'NG East Shock'!AG42</f>
        <v>0.97499999999999998</v>
      </c>
      <c r="E71" s="3">
        <f>'NG East Shock'!AH42</f>
        <v>1.0209999999999999</v>
      </c>
      <c r="F71" s="3">
        <f>'NG East Shock'!AI42</f>
        <v>1.0049999999999999</v>
      </c>
      <c r="G71" s="3">
        <f>'NG East Shock'!AJ42</f>
        <v>0.98899999999999999</v>
      </c>
      <c r="H71" s="3">
        <f>'NG East Shock'!AK42</f>
        <v>1.0129999999999999</v>
      </c>
      <c r="I71" s="3">
        <f>'NG East Shock'!AL42</f>
        <v>0.98399999999999999</v>
      </c>
      <c r="J71" s="3">
        <f>'NG East Shock'!AM42</f>
        <v>0.97699999999999998</v>
      </c>
      <c r="K71" s="3">
        <f>'NG East Shock'!AN42</f>
        <v>1.014</v>
      </c>
      <c r="L71" s="3">
        <f>'NG East Shock'!AO42</f>
        <v>0.95199999999999996</v>
      </c>
      <c r="M71" s="3">
        <f>'NG East Shock'!AP42</f>
        <v>1.0149999999999999</v>
      </c>
      <c r="N71" s="3">
        <f>'NG East Shock'!AQ42</f>
        <v>0.99399999999999999</v>
      </c>
      <c r="O71" s="3">
        <f>'NG East Shock'!AR42</f>
        <v>0.98699999999999999</v>
      </c>
      <c r="P71" s="3">
        <f>'NG East Shock'!AS42</f>
        <v>0.98799999999999999</v>
      </c>
      <c r="Q71" s="3">
        <f>'NG East Shock'!AT42</f>
        <v>0.996</v>
      </c>
      <c r="R71" s="3">
        <f>'NG East Shock'!AU42</f>
        <v>0.99299999999999999</v>
      </c>
      <c r="S71" s="3">
        <f>'NG East Shock'!AV42</f>
        <v>0.97</v>
      </c>
      <c r="T71" s="3">
        <f>'NG East Shock'!AW42</f>
        <v>1.0349999999999999</v>
      </c>
      <c r="U71" s="3">
        <f>'NG East Shock'!AX42</f>
        <v>1.02</v>
      </c>
      <c r="V71" s="3">
        <f>'NG East Shock'!AY42</f>
        <v>1.002</v>
      </c>
      <c r="W71" s="33">
        <f>'NG East Shock'!AZ42</f>
        <v>24</v>
      </c>
      <c r="X71" s="33">
        <f>'NG East Shock'!BA42</f>
        <v>0.99680000000000002</v>
      </c>
      <c r="Y71" s="33">
        <f>'NG East Shock'!BB42</f>
        <v>38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2:36" x14ac:dyDescent="0.2">
      <c r="B72" s="3">
        <f>'NG East Shock'!AE43</f>
        <v>6</v>
      </c>
      <c r="C72" s="3">
        <f>'NG East Shock'!AF43</f>
        <v>0.97</v>
      </c>
      <c r="D72" s="3">
        <f>'NG East Shock'!AG43</f>
        <v>1.0109999999999999</v>
      </c>
      <c r="E72" s="3">
        <f>'NG East Shock'!AH43</f>
        <v>1.0049999999999999</v>
      </c>
      <c r="F72" s="3">
        <f>'NG East Shock'!AI43</f>
        <v>0.98</v>
      </c>
      <c r="G72" s="3">
        <f>'NG East Shock'!AJ43</f>
        <v>0.98</v>
      </c>
      <c r="H72" s="3">
        <f>'NG East Shock'!AK43</f>
        <v>1.02</v>
      </c>
      <c r="I72" s="3">
        <f>'NG East Shock'!AL43</f>
        <v>0.98599999999999999</v>
      </c>
      <c r="J72" s="3">
        <f>'NG East Shock'!AM43</f>
        <v>0.997</v>
      </c>
      <c r="K72" s="3">
        <f>'NG East Shock'!AN43</f>
        <v>0.98499999999999999</v>
      </c>
      <c r="L72" s="3">
        <f>'NG East Shock'!AO43</f>
        <v>0.98499999999999999</v>
      </c>
      <c r="M72" s="3">
        <f>'NG East Shock'!AP43</f>
        <v>0.997</v>
      </c>
      <c r="N72" s="3">
        <f>'NG East Shock'!AQ43</f>
        <v>1.0009999999999999</v>
      </c>
      <c r="O72" s="3">
        <f>'NG East Shock'!AR43</f>
        <v>1.0109999999999999</v>
      </c>
      <c r="P72" s="3">
        <f>'NG East Shock'!AS43</f>
        <v>1.0149999999999999</v>
      </c>
      <c r="Q72" s="3">
        <f>'NG East Shock'!AT43</f>
        <v>1.0309999999999999</v>
      </c>
      <c r="R72" s="3">
        <f>'NG East Shock'!AU43</f>
        <v>0.996</v>
      </c>
      <c r="S72" s="3">
        <f>'NG East Shock'!AV43</f>
        <v>0.98699999999999999</v>
      </c>
      <c r="T72" s="3">
        <f>'NG East Shock'!AW43</f>
        <v>0.96799999999999997</v>
      </c>
      <c r="U72" s="3">
        <f>'NG East Shock'!AX43</f>
        <v>0.98</v>
      </c>
      <c r="V72" s="3">
        <f>'NG East Shock'!AY43</f>
        <v>1.028</v>
      </c>
      <c r="W72" s="33">
        <f>'NG East Shock'!AZ43</f>
        <v>8</v>
      </c>
      <c r="X72" s="33">
        <f>'NG East Shock'!BA43</f>
        <v>0.99664999999999981</v>
      </c>
      <c r="Y72" s="33">
        <f>'NG East Shock'!BB43</f>
        <v>39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2:36" x14ac:dyDescent="0.2">
      <c r="B73" s="3">
        <f>'NG East Shock'!AE44</f>
        <v>19</v>
      </c>
      <c r="C73" s="3">
        <f>'NG East Shock'!AF44</f>
        <v>0.98599999999999999</v>
      </c>
      <c r="D73" s="3">
        <f>'NG East Shock'!AG44</f>
        <v>0.99299999999999999</v>
      </c>
      <c r="E73" s="3">
        <f>'NG East Shock'!AH44</f>
        <v>0.96499999999999997</v>
      </c>
      <c r="F73" s="3">
        <f>'NG East Shock'!AI44</f>
        <v>1.0369999999999999</v>
      </c>
      <c r="G73" s="3">
        <f>'NG East Shock'!AJ44</f>
        <v>1.044</v>
      </c>
      <c r="H73" s="3">
        <f>'NG East Shock'!AK44</f>
        <v>0.97199999999999998</v>
      </c>
      <c r="I73" s="3">
        <f>'NG East Shock'!AL44</f>
        <v>0.99099999999999999</v>
      </c>
      <c r="J73" s="3">
        <f>'NG East Shock'!AM44</f>
        <v>1.0309999999999999</v>
      </c>
      <c r="K73" s="3">
        <f>'NG East Shock'!AN44</f>
        <v>0.98399999999999999</v>
      </c>
      <c r="L73" s="3">
        <f>'NG East Shock'!AO44</f>
        <v>0.99</v>
      </c>
      <c r="M73" s="3">
        <f>'NG East Shock'!AP44</f>
        <v>0.97</v>
      </c>
      <c r="N73" s="3">
        <f>'NG East Shock'!AQ44</f>
        <v>0.95499999999999996</v>
      </c>
      <c r="O73" s="3">
        <f>'NG East Shock'!AR44</f>
        <v>1.0029999999999999</v>
      </c>
      <c r="P73" s="3">
        <f>'NG East Shock'!AS44</f>
        <v>1.0289999999999999</v>
      </c>
      <c r="Q73" s="3">
        <f>'NG East Shock'!AT44</f>
        <v>0.96599999999999997</v>
      </c>
      <c r="R73" s="3">
        <f>'NG East Shock'!AU44</f>
        <v>1.0029999999999999</v>
      </c>
      <c r="S73" s="3">
        <f>'NG East Shock'!AV44</f>
        <v>0.99099999999999999</v>
      </c>
      <c r="T73" s="3">
        <f>'NG East Shock'!AW44</f>
        <v>1.018</v>
      </c>
      <c r="U73" s="3">
        <f>'NG East Shock'!AX44</f>
        <v>1.0049999999999999</v>
      </c>
      <c r="V73" s="3">
        <f>'NG East Shock'!AY44</f>
        <v>0.998</v>
      </c>
      <c r="W73" s="33">
        <f>'NG East Shock'!AZ44</f>
        <v>26</v>
      </c>
      <c r="X73" s="33">
        <f>'NG East Shock'!BA44</f>
        <v>0.99655000000000005</v>
      </c>
      <c r="Y73" s="33">
        <f>'NG East Shock'!BB44</f>
        <v>40</v>
      </c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2:36" x14ac:dyDescent="0.2">
      <c r="B74" s="3">
        <f>'NG East Shock'!AE45</f>
        <v>47</v>
      </c>
      <c r="C74" s="3">
        <f>'NG East Shock'!AF45</f>
        <v>0.97599999999999998</v>
      </c>
      <c r="D74" s="3">
        <f>'NG East Shock'!AG45</f>
        <v>0.999</v>
      </c>
      <c r="E74" s="3">
        <f>'NG East Shock'!AH45</f>
        <v>1.012</v>
      </c>
      <c r="F74" s="3">
        <f>'NG East Shock'!AI45</f>
        <v>0.99099999999999999</v>
      </c>
      <c r="G74" s="3">
        <f>'NG East Shock'!AJ45</f>
        <v>0.97399999999999998</v>
      </c>
      <c r="H74" s="3">
        <f>'NG East Shock'!AK45</f>
        <v>0.99199999999999999</v>
      </c>
      <c r="I74" s="3">
        <f>'NG East Shock'!AL45</f>
        <v>1.0249999999999999</v>
      </c>
      <c r="J74" s="3">
        <f>'NG East Shock'!AM45</f>
        <v>0.95099999999999996</v>
      </c>
      <c r="K74" s="3">
        <f>'NG East Shock'!AN45</f>
        <v>0.99399999999999999</v>
      </c>
      <c r="L74" s="3">
        <f>'NG East Shock'!AO45</f>
        <v>1.006</v>
      </c>
      <c r="M74" s="3">
        <f>'NG East Shock'!AP45</f>
        <v>0.998</v>
      </c>
      <c r="N74" s="3">
        <f>'NG East Shock'!AQ45</f>
        <v>1.014</v>
      </c>
      <c r="O74" s="3">
        <f>'NG East Shock'!AR45</f>
        <v>1.0029999999999999</v>
      </c>
      <c r="P74" s="3">
        <f>'NG East Shock'!AS45</f>
        <v>0.98899999999999999</v>
      </c>
      <c r="Q74" s="3">
        <f>'NG East Shock'!AT45</f>
        <v>1.0389999999999999</v>
      </c>
      <c r="R74" s="3">
        <f>'NG East Shock'!AU45</f>
        <v>1.0289999999999999</v>
      </c>
      <c r="S74" s="3">
        <f>'NG East Shock'!AV45</f>
        <v>0.98499999999999999</v>
      </c>
      <c r="T74" s="3">
        <f>'NG East Shock'!AW45</f>
        <v>0.98899999999999999</v>
      </c>
      <c r="U74" s="3">
        <f>'NG East Shock'!AX45</f>
        <v>1.0009999999999999</v>
      </c>
      <c r="V74" s="3">
        <f>'NG East Shock'!AY45</f>
        <v>0.95399999999999996</v>
      </c>
      <c r="W74" s="33">
        <f>'NG East Shock'!AZ45</f>
        <v>50</v>
      </c>
      <c r="X74" s="33">
        <f>'NG East Shock'!BA45</f>
        <v>0.9960500000000001</v>
      </c>
      <c r="Y74" s="33">
        <f>'NG East Shock'!BB45</f>
        <v>41</v>
      </c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2:36" x14ac:dyDescent="0.2">
      <c r="B75" s="3">
        <f>'NG East Shock'!AE46</f>
        <v>2</v>
      </c>
      <c r="C75" s="3">
        <f>'NG East Shock'!AF46</f>
        <v>0.97899999999999998</v>
      </c>
      <c r="D75" s="3">
        <f>'NG East Shock'!AG46</f>
        <v>0.97099999999999997</v>
      </c>
      <c r="E75" s="3">
        <f>'NG East Shock'!AH46</f>
        <v>1.0029999999999999</v>
      </c>
      <c r="F75" s="3">
        <f>'NG East Shock'!AI46</f>
        <v>1.0069999999999999</v>
      </c>
      <c r="G75" s="3">
        <f>'NG East Shock'!AJ46</f>
        <v>1</v>
      </c>
      <c r="H75" s="3">
        <f>'NG East Shock'!AK46</f>
        <v>0.95899999999999996</v>
      </c>
      <c r="I75" s="3">
        <f>'NG East Shock'!AL46</f>
        <v>0.97599999999999998</v>
      </c>
      <c r="J75" s="3">
        <f>'NG East Shock'!AM46</f>
        <v>1.012</v>
      </c>
      <c r="K75" s="3">
        <f>'NG East Shock'!AN46</f>
        <v>1.0449999999999999</v>
      </c>
      <c r="L75" s="3">
        <f>'NG East Shock'!AO46</f>
        <v>1.042</v>
      </c>
      <c r="M75" s="3">
        <f>'NG East Shock'!AP46</f>
        <v>0.98399999999999999</v>
      </c>
      <c r="N75" s="3">
        <f>'NG East Shock'!AQ46</f>
        <v>0.98799999999999999</v>
      </c>
      <c r="O75" s="3">
        <f>'NG East Shock'!AR46</f>
        <v>0.95499999999999996</v>
      </c>
      <c r="P75" s="3">
        <f>'NG East Shock'!AS46</f>
        <v>0.97699999999999998</v>
      </c>
      <c r="Q75" s="3">
        <f>'NG East Shock'!AT46</f>
        <v>1.018</v>
      </c>
      <c r="R75" s="3">
        <f>'NG East Shock'!AU46</f>
        <v>0.98</v>
      </c>
      <c r="S75" s="3">
        <f>'NG East Shock'!AV46</f>
        <v>1.012</v>
      </c>
      <c r="T75" s="3">
        <f>'NG East Shock'!AW46</f>
        <v>1.0429999999999999</v>
      </c>
      <c r="U75" s="3">
        <f>'NG East Shock'!AX46</f>
        <v>0.996</v>
      </c>
      <c r="V75" s="3">
        <f>'NG East Shock'!AY46</f>
        <v>0.97399999999999998</v>
      </c>
      <c r="W75" s="33">
        <f>'NG East Shock'!AZ46</f>
        <v>40</v>
      </c>
      <c r="X75" s="33">
        <f>'NG East Shock'!BA46</f>
        <v>0.99604999999999999</v>
      </c>
      <c r="Y75" s="33">
        <f>'NG East Shock'!BB46</f>
        <v>42</v>
      </c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2:36" x14ac:dyDescent="0.2">
      <c r="B76" s="3">
        <f>'NG East Shock'!AE47</f>
        <v>33</v>
      </c>
      <c r="C76" s="3">
        <f>'NG East Shock'!AF47</f>
        <v>0.996</v>
      </c>
      <c r="D76" s="3">
        <f>'NG East Shock'!AG47</f>
        <v>0.98799999999999999</v>
      </c>
      <c r="E76" s="3">
        <f>'NG East Shock'!AH47</f>
        <v>0.996</v>
      </c>
      <c r="F76" s="3">
        <f>'NG East Shock'!AI47</f>
        <v>1.016</v>
      </c>
      <c r="G76" s="3">
        <f>'NG East Shock'!AJ47</f>
        <v>0.97199999999999998</v>
      </c>
      <c r="H76" s="3">
        <f>'NG East Shock'!AK47</f>
        <v>0.99299999999999999</v>
      </c>
      <c r="I76" s="3">
        <f>'NG East Shock'!AL47</f>
        <v>0.999</v>
      </c>
      <c r="J76" s="3">
        <f>'NG East Shock'!AM47</f>
        <v>0.98599999999999999</v>
      </c>
      <c r="K76" s="3">
        <f>'NG East Shock'!AN47</f>
        <v>0.95699999999999996</v>
      </c>
      <c r="L76" s="3">
        <f>'NG East Shock'!AO47</f>
        <v>1</v>
      </c>
      <c r="M76" s="3">
        <f>'NG East Shock'!AP47</f>
        <v>1.0229999999999999</v>
      </c>
      <c r="N76" s="3">
        <f>'NG East Shock'!AQ47</f>
        <v>0.96899999999999997</v>
      </c>
      <c r="O76" s="3">
        <f>'NG East Shock'!AR47</f>
        <v>1.0489999999999999</v>
      </c>
      <c r="P76" s="3">
        <f>'NG East Shock'!AS47</f>
        <v>1.0189999999999999</v>
      </c>
      <c r="Q76" s="3">
        <f>'NG East Shock'!AT47</f>
        <v>0.98299999999999998</v>
      </c>
      <c r="R76" s="3">
        <f>'NG East Shock'!AU47</f>
        <v>0.95499999999999996</v>
      </c>
      <c r="S76" s="3">
        <f>'NG East Shock'!AV47</f>
        <v>1.012</v>
      </c>
      <c r="T76" s="3">
        <f>'NG East Shock'!AW47</f>
        <v>0.98699999999999999</v>
      </c>
      <c r="U76" s="3">
        <f>'NG East Shock'!AX47</f>
        <v>1.0269999999999999</v>
      </c>
      <c r="V76" s="3">
        <f>'NG East Shock'!AY47</f>
        <v>0.98599999999999999</v>
      </c>
      <c r="W76" s="33">
        <f>'NG East Shock'!AZ47</f>
        <v>32</v>
      </c>
      <c r="X76" s="33">
        <f>'NG East Shock'!BA47</f>
        <v>0.99565000000000003</v>
      </c>
      <c r="Y76" s="33">
        <f>'NG East Shock'!BB47</f>
        <v>43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2:36" x14ac:dyDescent="0.2">
      <c r="B77" s="3">
        <f>'NG East Shock'!AE48</f>
        <v>14</v>
      </c>
      <c r="C77" s="3">
        <f>'NG East Shock'!AF48</f>
        <v>0.997</v>
      </c>
      <c r="D77" s="3">
        <f>'NG East Shock'!AG48</f>
        <v>0.97099999999999997</v>
      </c>
      <c r="E77" s="3">
        <f>'NG East Shock'!AH48</f>
        <v>1.0149999999999999</v>
      </c>
      <c r="F77" s="3">
        <f>'NG East Shock'!AI48</f>
        <v>0.97199999999999998</v>
      </c>
      <c r="G77" s="3">
        <f>'NG East Shock'!AJ48</f>
        <v>1.0309999999999999</v>
      </c>
      <c r="H77" s="3">
        <f>'NG East Shock'!AK48</f>
        <v>1.0189999999999999</v>
      </c>
      <c r="I77" s="3">
        <f>'NG East Shock'!AL48</f>
        <v>1.006</v>
      </c>
      <c r="J77" s="3">
        <f>'NG East Shock'!AM48</f>
        <v>1.0089999999999999</v>
      </c>
      <c r="K77" s="3">
        <f>'NG East Shock'!AN48</f>
        <v>1</v>
      </c>
      <c r="L77" s="3">
        <f>'NG East Shock'!AO48</f>
        <v>0.999</v>
      </c>
      <c r="M77" s="3">
        <f>'NG East Shock'!AP48</f>
        <v>0.96099999999999997</v>
      </c>
      <c r="N77" s="3">
        <f>'NG East Shock'!AQ48</f>
        <v>1.014</v>
      </c>
      <c r="O77" s="3">
        <f>'NG East Shock'!AR48</f>
        <v>1.014</v>
      </c>
      <c r="P77" s="3">
        <f>'NG East Shock'!AS48</f>
        <v>0.97299999999999998</v>
      </c>
      <c r="Q77" s="3">
        <f>'NG East Shock'!AT48</f>
        <v>0.94</v>
      </c>
      <c r="R77" s="3">
        <f>'NG East Shock'!AU48</f>
        <v>0.96099999999999997</v>
      </c>
      <c r="S77" s="3">
        <f>'NG East Shock'!AV48</f>
        <v>0.98099999999999998</v>
      </c>
      <c r="T77" s="3">
        <f>'NG East Shock'!AW48</f>
        <v>0.99399999999999999</v>
      </c>
      <c r="U77" s="3">
        <f>'NG East Shock'!AX48</f>
        <v>1.01</v>
      </c>
      <c r="V77" s="3">
        <f>'NG East Shock'!AY48</f>
        <v>1.0329999999999999</v>
      </c>
      <c r="W77" s="33">
        <f>'NG East Shock'!AZ48</f>
        <v>6</v>
      </c>
      <c r="X77" s="33">
        <f>'NG East Shock'!BA48</f>
        <v>0.99500000000000011</v>
      </c>
      <c r="Y77" s="33">
        <f>'NG East Shock'!BB48</f>
        <v>44</v>
      </c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2:36" x14ac:dyDescent="0.2">
      <c r="B78" s="3">
        <f>'NG East Shock'!AE49</f>
        <v>37</v>
      </c>
      <c r="C78" s="3">
        <f>'NG East Shock'!AF49</f>
        <v>1.014</v>
      </c>
      <c r="D78" s="3">
        <f>'NG East Shock'!AG49</f>
        <v>0.96699999999999997</v>
      </c>
      <c r="E78" s="3">
        <f>'NG East Shock'!AH49</f>
        <v>1.0169999999999999</v>
      </c>
      <c r="F78" s="3">
        <f>'NG East Shock'!AI49</f>
        <v>1.028</v>
      </c>
      <c r="G78" s="3">
        <f>'NG East Shock'!AJ49</f>
        <v>1.0149999999999999</v>
      </c>
      <c r="H78" s="3">
        <f>'NG East Shock'!AK49</f>
        <v>0.97899999999999998</v>
      </c>
      <c r="I78" s="3">
        <f>'NG East Shock'!AL49</f>
        <v>0.98699999999999999</v>
      </c>
      <c r="J78" s="3">
        <f>'NG East Shock'!AM49</f>
        <v>0.94599999999999995</v>
      </c>
      <c r="K78" s="3">
        <f>'NG East Shock'!AN49</f>
        <v>0.99</v>
      </c>
      <c r="L78" s="3">
        <f>'NG East Shock'!AO49</f>
        <v>0.96399999999999997</v>
      </c>
      <c r="M78" s="3">
        <f>'NG East Shock'!AP49</f>
        <v>1.016</v>
      </c>
      <c r="N78" s="3">
        <f>'NG East Shock'!AQ49</f>
        <v>1.004</v>
      </c>
      <c r="O78" s="3">
        <f>'NG East Shock'!AR49</f>
        <v>1.012</v>
      </c>
      <c r="P78" s="3">
        <f>'NG East Shock'!AS49</f>
        <v>0.98599999999999999</v>
      </c>
      <c r="Q78" s="3">
        <f>'NG East Shock'!AT49</f>
        <v>0.96399999999999997</v>
      </c>
      <c r="R78" s="3">
        <f>'NG East Shock'!AU49</f>
        <v>0.995</v>
      </c>
      <c r="S78" s="3">
        <f>'NG East Shock'!AV49</f>
        <v>0.98199999999999998</v>
      </c>
      <c r="T78" s="3">
        <f>'NG East Shock'!AW49</f>
        <v>1.0149999999999999</v>
      </c>
      <c r="U78" s="3">
        <f>'NG East Shock'!AX49</f>
        <v>0.996</v>
      </c>
      <c r="V78" s="3">
        <f>'NG East Shock'!AY49</f>
        <v>1.0109999999999999</v>
      </c>
      <c r="W78" s="33">
        <f>'NG East Shock'!AZ49</f>
        <v>21</v>
      </c>
      <c r="X78" s="33">
        <f>'NG East Shock'!BA49</f>
        <v>0.99439999999999995</v>
      </c>
      <c r="Y78" s="33">
        <f>'NG East Shock'!BB49</f>
        <v>45</v>
      </c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2:36" x14ac:dyDescent="0.2">
      <c r="B79" s="3">
        <f>'NG East Shock'!AE50</f>
        <v>36</v>
      </c>
      <c r="C79" s="3">
        <f>'NG East Shock'!AF50</f>
        <v>1.004</v>
      </c>
      <c r="D79" s="3">
        <f>'NG East Shock'!AG50</f>
        <v>0.96599999999999997</v>
      </c>
      <c r="E79" s="3">
        <f>'NG East Shock'!AH50</f>
        <v>1.0169999999999999</v>
      </c>
      <c r="F79" s="3">
        <f>'NG East Shock'!AI50</f>
        <v>0.96699999999999997</v>
      </c>
      <c r="G79" s="3">
        <f>'NG East Shock'!AJ50</f>
        <v>0.99299999999999999</v>
      </c>
      <c r="H79" s="3">
        <f>'NG East Shock'!AK50</f>
        <v>0.98</v>
      </c>
      <c r="I79" s="3">
        <f>'NG East Shock'!AL50</f>
        <v>1.0069999999999999</v>
      </c>
      <c r="J79" s="3">
        <f>'NG East Shock'!AM50</f>
        <v>0.93700000000000006</v>
      </c>
      <c r="K79" s="3">
        <f>'NG East Shock'!AN50</f>
        <v>0.97399999999999998</v>
      </c>
      <c r="L79" s="3">
        <f>'NG East Shock'!AO50</f>
        <v>0.997</v>
      </c>
      <c r="M79" s="3">
        <f>'NG East Shock'!AP50</f>
        <v>0.98099999999999998</v>
      </c>
      <c r="N79" s="3">
        <f>'NG East Shock'!AQ50</f>
        <v>1.002</v>
      </c>
      <c r="O79" s="3">
        <f>'NG East Shock'!AR50</f>
        <v>1.024</v>
      </c>
      <c r="P79" s="3">
        <f>'NG East Shock'!AS50</f>
        <v>1.004</v>
      </c>
      <c r="Q79" s="3">
        <f>'NG East Shock'!AT50</f>
        <v>0.996</v>
      </c>
      <c r="R79" s="3">
        <f>'NG East Shock'!AU50</f>
        <v>1.0329999999999999</v>
      </c>
      <c r="S79" s="3">
        <f>'NG East Shock'!AV50</f>
        <v>0.999</v>
      </c>
      <c r="T79" s="3">
        <f>'NG East Shock'!AW50</f>
        <v>1.008</v>
      </c>
      <c r="U79" s="3">
        <f>'NG East Shock'!AX50</f>
        <v>0.98</v>
      </c>
      <c r="V79" s="3">
        <f>'NG East Shock'!AY50</f>
        <v>1.0169999999999999</v>
      </c>
      <c r="W79" s="33">
        <f>'NG East Shock'!AZ50</f>
        <v>17</v>
      </c>
      <c r="X79" s="33">
        <f>'NG East Shock'!BA50</f>
        <v>0.99429999999999996</v>
      </c>
      <c r="Y79" s="33">
        <f>'NG East Shock'!BB50</f>
        <v>46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2:36" x14ac:dyDescent="0.2">
      <c r="B80" s="3">
        <f>'NG East Shock'!AE51</f>
        <v>26</v>
      </c>
      <c r="C80" s="3">
        <f>'NG East Shock'!AF51</f>
        <v>0.98899999999999999</v>
      </c>
      <c r="D80" s="3">
        <f>'NG East Shock'!AG51</f>
        <v>0.996</v>
      </c>
      <c r="E80" s="3">
        <f>'NG East Shock'!AH51</f>
        <v>1.0149999999999999</v>
      </c>
      <c r="F80" s="3">
        <f>'NG East Shock'!AI51</f>
        <v>0.99399999999999999</v>
      </c>
      <c r="G80" s="3">
        <f>'NG East Shock'!AJ51</f>
        <v>0.95499999999999996</v>
      </c>
      <c r="H80" s="3">
        <f>'NG East Shock'!AK51</f>
        <v>1.046</v>
      </c>
      <c r="I80" s="3">
        <f>'NG East Shock'!AL51</f>
        <v>0.999</v>
      </c>
      <c r="J80" s="3">
        <f>'NG East Shock'!AM51</f>
        <v>1.0149999999999999</v>
      </c>
      <c r="K80" s="3">
        <f>'NG East Shock'!AN51</f>
        <v>0.98899999999999999</v>
      </c>
      <c r="L80" s="3">
        <f>'NG East Shock'!AO51</f>
        <v>1.012</v>
      </c>
      <c r="M80" s="3">
        <f>'NG East Shock'!AP51</f>
        <v>0.96699999999999997</v>
      </c>
      <c r="N80" s="3">
        <f>'NG East Shock'!AQ51</f>
        <v>0.99199999999999999</v>
      </c>
      <c r="O80" s="3">
        <f>'NG East Shock'!AR51</f>
        <v>1.008</v>
      </c>
      <c r="P80" s="3">
        <f>'NG East Shock'!AS51</f>
        <v>0.97299999999999998</v>
      </c>
      <c r="Q80" s="3">
        <f>'NG East Shock'!AT51</f>
        <v>0.999</v>
      </c>
      <c r="R80" s="3">
        <f>'NG East Shock'!AU51</f>
        <v>1.018</v>
      </c>
      <c r="S80" s="3">
        <f>'NG East Shock'!AV51</f>
        <v>0.98799999999999999</v>
      </c>
      <c r="T80" s="3">
        <f>'NG East Shock'!AW51</f>
        <v>0.93600000000000005</v>
      </c>
      <c r="U80" s="3">
        <f>'NG East Shock'!AX51</f>
        <v>0.95799999999999996</v>
      </c>
      <c r="V80" s="3">
        <f>'NG East Shock'!AY51</f>
        <v>1.0249999999999999</v>
      </c>
      <c r="W80" s="33">
        <f>'NG East Shock'!AZ51</f>
        <v>11</v>
      </c>
      <c r="X80" s="33">
        <f>'NG East Shock'!BA51</f>
        <v>0.99369999999999992</v>
      </c>
      <c r="Y80" s="33">
        <f>'NG East Shock'!BB51</f>
        <v>47</v>
      </c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2:36" x14ac:dyDescent="0.2">
      <c r="B81" s="3">
        <f>'NG East Shock'!AE52</f>
        <v>44</v>
      </c>
      <c r="C81" s="3">
        <f>'NG East Shock'!AF52</f>
        <v>1.002</v>
      </c>
      <c r="D81" s="3">
        <f>'NG East Shock'!AG52</f>
        <v>1.0429999999999999</v>
      </c>
      <c r="E81" s="3">
        <f>'NG East Shock'!AH52</f>
        <v>0.98599999999999999</v>
      </c>
      <c r="F81" s="3">
        <f>'NG East Shock'!AI52</f>
        <v>1.0049999999999999</v>
      </c>
      <c r="G81" s="3">
        <f>'NG East Shock'!AJ52</f>
        <v>1.0009999999999999</v>
      </c>
      <c r="H81" s="3">
        <f>'NG East Shock'!AK52</f>
        <v>0.99099999999999999</v>
      </c>
      <c r="I81" s="3">
        <f>'NG East Shock'!AL52</f>
        <v>0.96299999999999997</v>
      </c>
      <c r="J81" s="3">
        <f>'NG East Shock'!AM52</f>
        <v>1.0009999999999999</v>
      </c>
      <c r="K81" s="3">
        <f>'NG East Shock'!AN52</f>
        <v>0.95099999999999996</v>
      </c>
      <c r="L81" s="3">
        <f>'NG East Shock'!AO52</f>
        <v>0.97599999999999998</v>
      </c>
      <c r="M81" s="3">
        <f>'NG East Shock'!AP52</f>
        <v>0.996</v>
      </c>
      <c r="N81" s="3">
        <f>'NG East Shock'!AQ52</f>
        <v>0.98499999999999999</v>
      </c>
      <c r="O81" s="3">
        <f>'NG East Shock'!AR52</f>
        <v>0.96699999999999997</v>
      </c>
      <c r="P81" s="3">
        <f>'NG East Shock'!AS52</f>
        <v>0.96399999999999997</v>
      </c>
      <c r="Q81" s="3">
        <f>'NG East Shock'!AT52</f>
        <v>1.044</v>
      </c>
      <c r="R81" s="3">
        <f>'NG East Shock'!AU52</f>
        <v>0.999</v>
      </c>
      <c r="S81" s="3">
        <f>'NG East Shock'!AV52</f>
        <v>0.96799999999999997</v>
      </c>
      <c r="T81" s="3">
        <f>'NG East Shock'!AW52</f>
        <v>1.0069999999999999</v>
      </c>
      <c r="U81" s="3">
        <f>'NG East Shock'!AX52</f>
        <v>1.0069999999999999</v>
      </c>
      <c r="V81" s="3">
        <f>'NG East Shock'!AY52</f>
        <v>0.98</v>
      </c>
      <c r="W81" s="33">
        <f>'NG East Shock'!AZ52</f>
        <v>35</v>
      </c>
      <c r="X81" s="33">
        <f>'NG East Shock'!BA52</f>
        <v>0.99180000000000024</v>
      </c>
      <c r="Y81" s="33">
        <f>'NG East Shock'!BB52</f>
        <v>48</v>
      </c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2:36" x14ac:dyDescent="0.2">
      <c r="B82" s="3">
        <f>'NG East Shock'!AE53</f>
        <v>40</v>
      </c>
      <c r="C82" s="3">
        <f>'NG East Shock'!AF53</f>
        <v>1.0189999999999999</v>
      </c>
      <c r="D82" s="3">
        <f>'NG East Shock'!AG53</f>
        <v>0.98499999999999999</v>
      </c>
      <c r="E82" s="3">
        <f>'NG East Shock'!AH53</f>
        <v>0.93200000000000005</v>
      </c>
      <c r="F82" s="3">
        <f>'NG East Shock'!AI53</f>
        <v>0.96</v>
      </c>
      <c r="G82" s="3">
        <f>'NG East Shock'!AJ53</f>
        <v>0.97299999999999998</v>
      </c>
      <c r="H82" s="3">
        <f>'NG East Shock'!AK53</f>
        <v>0.99399999999999999</v>
      </c>
      <c r="I82" s="3">
        <f>'NG East Shock'!AL53</f>
        <v>1.0349999999999999</v>
      </c>
      <c r="J82" s="3">
        <f>'NG East Shock'!AM53</f>
        <v>1.006</v>
      </c>
      <c r="K82" s="3">
        <f>'NG East Shock'!AN53</f>
        <v>0.96899999999999997</v>
      </c>
      <c r="L82" s="3">
        <f>'NG East Shock'!AO53</f>
        <v>0.98399999999999999</v>
      </c>
      <c r="M82" s="3">
        <f>'NG East Shock'!AP53</f>
        <v>0.96599999999999997</v>
      </c>
      <c r="N82" s="3">
        <f>'NG East Shock'!AQ53</f>
        <v>0.99299999999999999</v>
      </c>
      <c r="O82" s="3">
        <f>'NG East Shock'!AR53</f>
        <v>1.0449999999999999</v>
      </c>
      <c r="P82" s="3">
        <f>'NG East Shock'!AS53</f>
        <v>0.98199999999999998</v>
      </c>
      <c r="Q82" s="3">
        <f>'NG East Shock'!AT53</f>
        <v>1.0429999999999999</v>
      </c>
      <c r="R82" s="3">
        <f>'NG East Shock'!AU53</f>
        <v>0.996</v>
      </c>
      <c r="S82" s="3">
        <f>'NG East Shock'!AV53</f>
        <v>0.97299999999999998</v>
      </c>
      <c r="T82" s="3">
        <f>'NG East Shock'!AW53</f>
        <v>0.98799999999999999</v>
      </c>
      <c r="U82" s="3">
        <f>'NG East Shock'!AX53</f>
        <v>0.999</v>
      </c>
      <c r="V82" s="3">
        <f>'NG East Shock'!AY53</f>
        <v>0.98899999999999999</v>
      </c>
      <c r="W82" s="33">
        <f>'NG East Shock'!AZ53</f>
        <v>30</v>
      </c>
      <c r="X82" s="33">
        <f>'NG East Shock'!BA53</f>
        <v>0.99154999999999982</v>
      </c>
      <c r="Y82" s="33">
        <f>'NG East Shock'!BB53</f>
        <v>49</v>
      </c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2:36" x14ac:dyDescent="0.2">
      <c r="B83" s="3">
        <f>'NG East Shock'!AE54</f>
        <v>29</v>
      </c>
      <c r="C83" s="3">
        <f>'NG East Shock'!AF54</f>
        <v>0.98799999999999999</v>
      </c>
      <c r="D83" s="3">
        <f>'NG East Shock'!AG54</f>
        <v>1.0009999999999999</v>
      </c>
      <c r="E83" s="3">
        <f>'NG East Shock'!AH54</f>
        <v>1.024</v>
      </c>
      <c r="F83" s="3">
        <f>'NG East Shock'!AI54</f>
        <v>0.97099999999999997</v>
      </c>
      <c r="G83" s="3">
        <f>'NG East Shock'!AJ54</f>
        <v>0.95799999999999996</v>
      </c>
      <c r="H83" s="3">
        <f>'NG East Shock'!AK54</f>
        <v>0.99099999999999999</v>
      </c>
      <c r="I83" s="3">
        <f>'NG East Shock'!AL54</f>
        <v>0.99</v>
      </c>
      <c r="J83" s="3">
        <f>'NG East Shock'!AM54</f>
        <v>1.002</v>
      </c>
      <c r="K83" s="3">
        <f>'NG East Shock'!AN54</f>
        <v>0.95899999999999996</v>
      </c>
      <c r="L83" s="3">
        <f>'NG East Shock'!AO54</f>
        <v>1.0149999999999999</v>
      </c>
      <c r="M83" s="3">
        <f>'NG East Shock'!AP54</f>
        <v>1.008</v>
      </c>
      <c r="N83" s="3">
        <f>'NG East Shock'!AQ54</f>
        <v>0.92400000000000004</v>
      </c>
      <c r="O83" s="3">
        <f>'NG East Shock'!AR54</f>
        <v>0.996</v>
      </c>
      <c r="P83" s="3">
        <f>'NG East Shock'!AS54</f>
        <v>0.99299999999999999</v>
      </c>
      <c r="Q83" s="3">
        <f>'NG East Shock'!AT54</f>
        <v>1.03</v>
      </c>
      <c r="R83" s="3">
        <f>'NG East Shock'!AU54</f>
        <v>0.96299999999999997</v>
      </c>
      <c r="S83" s="3">
        <f>'NG East Shock'!AV54</f>
        <v>0.998</v>
      </c>
      <c r="T83" s="3">
        <f>'NG East Shock'!AW54</f>
        <v>1.0069999999999999</v>
      </c>
      <c r="U83" s="3">
        <f>'NG East Shock'!AX54</f>
        <v>0.96299999999999997</v>
      </c>
      <c r="V83" s="3">
        <f>'NG East Shock'!AY54</f>
        <v>1.018</v>
      </c>
      <c r="W83" s="33">
        <f>'NG East Shock'!AZ54</f>
        <v>15</v>
      </c>
      <c r="X83" s="33">
        <f>'NG East Shock'!BA54</f>
        <v>0.98995000000000011</v>
      </c>
      <c r="Y83" s="33">
        <f>'NG East Shock'!BB54</f>
        <v>50</v>
      </c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2:36" x14ac:dyDescent="0.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2:36" x14ac:dyDescent="0.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2:36" x14ac:dyDescent="0.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2:36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2:36" x14ac:dyDescent="0.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2:36" x14ac:dyDescent="0.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2:36" x14ac:dyDescent="0.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2:36" x14ac:dyDescent="0.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2:36" x14ac:dyDescent="0.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2:36" x14ac:dyDescent="0.2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2:36" x14ac:dyDescent="0.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2:36" x14ac:dyDescent="0.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2:36" x14ac:dyDescent="0.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3:36" x14ac:dyDescent="0.2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3:36" x14ac:dyDescent="0.2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3:36" x14ac:dyDescent="0.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3:36" x14ac:dyDescent="0.2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3:36" x14ac:dyDescent="0.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3:36" x14ac:dyDescent="0.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3:36" x14ac:dyDescent="0.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3:36" x14ac:dyDescent="0.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3:36" x14ac:dyDescent="0.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3:36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3:36" x14ac:dyDescent="0.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3:36" x14ac:dyDescent="0.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3:36" x14ac:dyDescent="0.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3:36" x14ac:dyDescent="0.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3:36" x14ac:dyDescent="0.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3:36" x14ac:dyDescent="0.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3:36" x14ac:dyDescent="0.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3:36" x14ac:dyDescent="0.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3:36" x14ac:dyDescent="0.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3:36" x14ac:dyDescent="0.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3:36" x14ac:dyDescent="0.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3:36" x14ac:dyDescent="0.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3:36" x14ac:dyDescent="0.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3:36" x14ac:dyDescent="0.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3:36" x14ac:dyDescent="0.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3:36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3:36" x14ac:dyDescent="0.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3:36" x14ac:dyDescent="0.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3:36" x14ac:dyDescent="0.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3:36" x14ac:dyDescent="0.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3:36" x14ac:dyDescent="0.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3:36" x14ac:dyDescent="0.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3:37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3:37" x14ac:dyDescent="0.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3:37" x14ac:dyDescent="0.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3:37" x14ac:dyDescent="0.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3:37" x14ac:dyDescent="0.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3:37" x14ac:dyDescent="0.2">
      <c r="AK134" s="14"/>
    </row>
    <row r="135" spans="3:37" x14ac:dyDescent="0.2">
      <c r="AK135" s="14"/>
    </row>
    <row r="136" spans="3:37" x14ac:dyDescent="0.2">
      <c r="C136" s="1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6"/>
  <sheetViews>
    <sheetView zoomScale="85" workbookViewId="0">
      <selection activeCell="B53" sqref="B53"/>
    </sheetView>
  </sheetViews>
  <sheetFormatPr defaultRowHeight="12.75" x14ac:dyDescent="0.2"/>
  <cols>
    <col min="1" max="1" width="11.7109375" style="3" bestFit="1" customWidth="1"/>
    <col min="2" max="19" width="10.28515625" style="3" customWidth="1"/>
    <col min="20" max="16384" width="9.140625" style="3"/>
  </cols>
  <sheetData>
    <row r="1" spans="1:21" x14ac:dyDescent="0.2">
      <c r="A1" s="6" t="s">
        <v>15</v>
      </c>
    </row>
    <row r="2" spans="1:21" x14ac:dyDescent="0.2">
      <c r="B2" s="3">
        <v>2015</v>
      </c>
      <c r="C2" s="3">
        <f t="shared" ref="C2" si="0">B2+1</f>
        <v>2016</v>
      </c>
      <c r="D2" s="3">
        <f t="shared" ref="D2" si="1">C2+1</f>
        <v>2017</v>
      </c>
      <c r="E2" s="3">
        <f t="shared" ref="E2" si="2">D2+1</f>
        <v>2018</v>
      </c>
      <c r="F2" s="3">
        <f t="shared" ref="F2" si="3">E2+1</f>
        <v>2019</v>
      </c>
      <c r="G2" s="3">
        <f t="shared" ref="G2" si="4">F2+1</f>
        <v>2020</v>
      </c>
      <c r="H2" s="3">
        <f t="shared" ref="H2" si="5">G2+1</f>
        <v>2021</v>
      </c>
      <c r="I2" s="3">
        <f t="shared" ref="I2" si="6">H2+1</f>
        <v>2022</v>
      </c>
      <c r="J2" s="3">
        <f t="shared" ref="J2" si="7">I2+1</f>
        <v>2023</v>
      </c>
      <c r="K2" s="3">
        <f t="shared" ref="K2" si="8">J2+1</f>
        <v>2024</v>
      </c>
      <c r="L2" s="3">
        <f t="shared" ref="L2" si="9">K2+1</f>
        <v>2025</v>
      </c>
      <c r="M2" s="3">
        <f t="shared" ref="M2" si="10">L2+1</f>
        <v>2026</v>
      </c>
      <c r="N2" s="3">
        <f t="shared" ref="N2" si="11">M2+1</f>
        <v>2027</v>
      </c>
      <c r="O2" s="3">
        <f t="shared" ref="O2" si="12">N2+1</f>
        <v>2028</v>
      </c>
      <c r="P2" s="3">
        <f t="shared" ref="P2" si="13">O2+1</f>
        <v>2029</v>
      </c>
      <c r="Q2" s="3">
        <f t="shared" ref="Q2" si="14">P2+1</f>
        <v>2030</v>
      </c>
      <c r="R2" s="3">
        <f t="shared" ref="R2" si="15">Q2+1</f>
        <v>2031</v>
      </c>
      <c r="S2" s="3">
        <f t="shared" ref="S2" si="16">R2+1</f>
        <v>2032</v>
      </c>
      <c r="T2" s="3">
        <f>S2+1</f>
        <v>2033</v>
      </c>
      <c r="U2" s="3">
        <f>T2+1</f>
        <v>2034</v>
      </c>
    </row>
    <row r="3" spans="1:21" x14ac:dyDescent="0.2">
      <c r="A3" s="3" t="s">
        <v>10</v>
      </c>
      <c r="B3" s="9">
        <f>'Electric &amp; Gas Prices'!$C$369</f>
        <v>36.1875</v>
      </c>
      <c r="C3" s="9">
        <f>'Electric &amp; Gas Prices'!$C$370</f>
        <v>37.92166666666666</v>
      </c>
      <c r="D3" s="9">
        <f>'Electric &amp; Gas Prices'!$C$371</f>
        <v>40.283333333333331</v>
      </c>
      <c r="E3" s="9">
        <f>'Electric &amp; Gas Prices'!$C$372</f>
        <v>43.014166666666661</v>
      </c>
      <c r="F3" s="9">
        <f>'Electric &amp; Gas Prices'!$C$373</f>
        <v>45.651666666666671</v>
      </c>
      <c r="G3" s="9">
        <f>'Electric &amp; Gas Prices'!$C$374</f>
        <v>48.27</v>
      </c>
      <c r="H3" s="9">
        <f>'Electric &amp; Gas Prices'!$C$375</f>
        <v>50.685000000000002</v>
      </c>
      <c r="I3" s="9">
        <f>'Electric &amp; Gas Prices'!$C$376</f>
        <v>52.969166666666666</v>
      </c>
      <c r="J3" s="9">
        <f>'Electric &amp; Gas Prices'!$C$377</f>
        <v>55.409166666666664</v>
      </c>
      <c r="K3" s="9">
        <f>'Electric &amp; Gas Prices'!$C$378</f>
        <v>57.910833333333336</v>
      </c>
      <c r="L3" s="9">
        <f>'Electric &amp; Gas Prices'!$C$379</f>
        <v>59.500000000000007</v>
      </c>
      <c r="M3" s="9">
        <f>'Electric &amp; Gas Prices'!$C$380</f>
        <v>63.054166666666674</v>
      </c>
      <c r="N3" s="9">
        <f>'Electric &amp; Gas Prices'!$C$381</f>
        <v>64.869166666666658</v>
      </c>
      <c r="O3" s="9">
        <f>'Electric &amp; Gas Prices'!$C$382</f>
        <v>66.370833333333323</v>
      </c>
      <c r="P3" s="9">
        <f>'Electric &amp; Gas Prices'!$C$383</f>
        <v>68.391666666666666</v>
      </c>
      <c r="Q3" s="9">
        <f>'Electric &amp; Gas Prices'!$C$384</f>
        <v>70.601666666666674</v>
      </c>
      <c r="R3" s="9">
        <f>'Electric &amp; Gas Prices'!$C$385</f>
        <v>72.088333333333324</v>
      </c>
      <c r="S3" s="9">
        <f>'Electric &amp; Gas Prices'!$C$386</f>
        <v>73.533333333333331</v>
      </c>
      <c r="T3" s="9">
        <f>'Electric &amp; Gas Prices'!$C$387</f>
        <v>74.823333333333338</v>
      </c>
      <c r="U3" s="9">
        <f>'Electric &amp; Gas Prices'!$C$388</f>
        <v>76.69</v>
      </c>
    </row>
    <row r="4" spans="1:21" x14ac:dyDescent="0.2">
      <c r="A4" s="3" t="s">
        <v>16</v>
      </c>
      <c r="B4" s="9">
        <f>'Electric &amp; Gas Prices'!$E$369</f>
        <v>32.598333333333329</v>
      </c>
      <c r="C4" s="9">
        <f>'Electric &amp; Gas Prices'!$E$370</f>
        <v>34.379166666666663</v>
      </c>
      <c r="D4" s="9">
        <f>'Electric &amp; Gas Prices'!$E$371</f>
        <v>36.6175</v>
      </c>
      <c r="E4" s="9">
        <f>'Electric &amp; Gas Prices'!$E$372</f>
        <v>39.35</v>
      </c>
      <c r="F4" s="9">
        <f>'Electric &amp; Gas Prices'!$E$373</f>
        <v>41.981666666666662</v>
      </c>
      <c r="G4" s="9">
        <f>'Electric &amp; Gas Prices'!$E$374</f>
        <v>44.574999999999996</v>
      </c>
      <c r="H4" s="9">
        <f>'Electric &amp; Gas Prices'!$E$375</f>
        <v>47.020833333333336</v>
      </c>
      <c r="I4" s="9">
        <f>'Electric &amp; Gas Prices'!$E$376</f>
        <v>49.316666666666663</v>
      </c>
      <c r="J4" s="9">
        <f>'Electric &amp; Gas Prices'!$E$377</f>
        <v>51.654166666666669</v>
      </c>
      <c r="K4" s="9">
        <f>'Electric &amp; Gas Prices'!$E$378</f>
        <v>53.930833333333332</v>
      </c>
      <c r="L4" s="9">
        <f>'Electric &amp; Gas Prices'!$E$379</f>
        <v>55.364166666666677</v>
      </c>
      <c r="M4" s="9">
        <f>'Electric &amp; Gas Prices'!$E$380</f>
        <v>58.987500000000004</v>
      </c>
      <c r="N4" s="9">
        <f>'Electric &amp; Gas Prices'!$E$381</f>
        <v>60.73749999999999</v>
      </c>
      <c r="O4" s="9">
        <f>'Electric &amp; Gas Prices'!$E$382</f>
        <v>62.069166666666668</v>
      </c>
      <c r="P4" s="9">
        <f>'Electric &amp; Gas Prices'!$E$383</f>
        <v>63.952499999999993</v>
      </c>
      <c r="Q4" s="9">
        <f>'Electric &amp; Gas Prices'!$E$384</f>
        <v>66.104166666666657</v>
      </c>
      <c r="R4" s="9">
        <f>'Electric &amp; Gas Prices'!$E$385</f>
        <v>67.408333333333317</v>
      </c>
      <c r="S4" s="9">
        <f>'Electric &amp; Gas Prices'!$E$386</f>
        <v>68.799166666666665</v>
      </c>
      <c r="T4" s="9">
        <f>'Electric &amp; Gas Prices'!$E$387</f>
        <v>70.220000000000013</v>
      </c>
      <c r="U4" s="9">
        <f>'Electric &amp; Gas Prices'!$E$388</f>
        <v>71.980833333333337</v>
      </c>
    </row>
    <row r="5" spans="1:21" x14ac:dyDescent="0.2">
      <c r="A5" s="3" t="s">
        <v>17</v>
      </c>
      <c r="B5" s="9">
        <f>'Electric &amp; Gas Prices'!$D$369</f>
        <v>34.417499999999997</v>
      </c>
      <c r="C5" s="9">
        <f>'Electric &amp; Gas Prices'!$D$370</f>
        <v>35.734999999999999</v>
      </c>
      <c r="D5" s="9">
        <f>'Electric &amp; Gas Prices'!$D$371</f>
        <v>38.448333333333338</v>
      </c>
      <c r="E5" s="9">
        <f>'Electric &amp; Gas Prices'!$D$372</f>
        <v>41.428333333333335</v>
      </c>
      <c r="F5" s="9">
        <f>'Electric &amp; Gas Prices'!$D$373</f>
        <v>43.772500000000001</v>
      </c>
      <c r="G5" s="9">
        <f>'Electric &amp; Gas Prices'!$D$374</f>
        <v>46.06</v>
      </c>
      <c r="H5" s="9">
        <f>'Electric &amp; Gas Prices'!$D$375</f>
        <v>47.723333333333329</v>
      </c>
      <c r="I5" s="9">
        <f>'Electric &amp; Gas Prices'!$D$376</f>
        <v>49.424166666666657</v>
      </c>
      <c r="J5" s="9">
        <f>'Electric &amp; Gas Prices'!$D$377</f>
        <v>51.413333333333327</v>
      </c>
      <c r="K5" s="9">
        <f>'Electric &amp; Gas Prices'!$D$378</f>
        <v>53.53</v>
      </c>
      <c r="L5" s="9">
        <f>'Electric &amp; Gas Prices'!$D$379</f>
        <v>55.567499999999995</v>
      </c>
      <c r="M5" s="9">
        <f>'Electric &amp; Gas Prices'!$D$380</f>
        <v>57.597500000000004</v>
      </c>
      <c r="N5" s="9">
        <f>'Electric &amp; Gas Prices'!$D$381</f>
        <v>59.881666666666668</v>
      </c>
      <c r="O5" s="9">
        <f>'Electric &amp; Gas Prices'!$D$382</f>
        <v>61.704166666666659</v>
      </c>
      <c r="P5" s="9">
        <f>'Electric &amp; Gas Prices'!$D$383</f>
        <v>64.069999999999993</v>
      </c>
      <c r="Q5" s="9">
        <f>'Electric &amp; Gas Prices'!$D$384</f>
        <v>66.254166666666677</v>
      </c>
      <c r="R5" s="9">
        <f>'Electric &amp; Gas Prices'!$D$385</f>
        <v>67.652499999999989</v>
      </c>
      <c r="S5" s="9">
        <f>'Electric &amp; Gas Prices'!$D$386</f>
        <v>68.146666666666661</v>
      </c>
      <c r="T5" s="9">
        <f>'Electric &amp; Gas Prices'!$D$387</f>
        <v>69.152500000000003</v>
      </c>
      <c r="U5" s="9">
        <f>'Electric &amp; Gas Prices'!$D$388</f>
        <v>70.229166666666671</v>
      </c>
    </row>
    <row r="7" spans="1:21" x14ac:dyDescent="0.2">
      <c r="B7" s="3">
        <f t="shared" ref="B7:U7" si="17">B2</f>
        <v>2015</v>
      </c>
      <c r="C7" s="3">
        <f t="shared" si="17"/>
        <v>2016</v>
      </c>
      <c r="D7" s="3">
        <f t="shared" si="17"/>
        <v>2017</v>
      </c>
      <c r="E7" s="3">
        <f t="shared" si="17"/>
        <v>2018</v>
      </c>
      <c r="F7" s="3">
        <f t="shared" si="17"/>
        <v>2019</v>
      </c>
      <c r="G7" s="3">
        <f t="shared" si="17"/>
        <v>2020</v>
      </c>
      <c r="H7" s="3">
        <f t="shared" si="17"/>
        <v>2021</v>
      </c>
      <c r="I7" s="3">
        <f t="shared" si="17"/>
        <v>2022</v>
      </c>
      <c r="J7" s="3">
        <f t="shared" si="17"/>
        <v>2023</v>
      </c>
      <c r="K7" s="3">
        <f t="shared" si="17"/>
        <v>2024</v>
      </c>
      <c r="L7" s="3">
        <f t="shared" si="17"/>
        <v>2025</v>
      </c>
      <c r="M7" s="3">
        <f t="shared" si="17"/>
        <v>2026</v>
      </c>
      <c r="N7" s="3">
        <f t="shared" si="17"/>
        <v>2027</v>
      </c>
      <c r="O7" s="3">
        <f t="shared" si="17"/>
        <v>2028</v>
      </c>
      <c r="P7" s="3">
        <f t="shared" si="17"/>
        <v>2029</v>
      </c>
      <c r="Q7" s="3">
        <f t="shared" si="17"/>
        <v>2030</v>
      </c>
      <c r="R7" s="3">
        <f t="shared" si="17"/>
        <v>2031</v>
      </c>
      <c r="S7" s="3">
        <f t="shared" si="17"/>
        <v>2032</v>
      </c>
      <c r="T7" s="3">
        <f t="shared" si="17"/>
        <v>2033</v>
      </c>
      <c r="U7" s="3">
        <f t="shared" si="17"/>
        <v>2034</v>
      </c>
    </row>
    <row r="8" spans="1:21" x14ac:dyDescent="0.2">
      <c r="A8" s="3" t="s">
        <v>18</v>
      </c>
      <c r="B8" s="9">
        <f>'Electric &amp; Gas Prices'!$J$369</f>
        <v>3.8788333333333331</v>
      </c>
      <c r="C8" s="9">
        <f>'Electric &amp; Gas Prices'!$J$370</f>
        <v>3.8726250000000007</v>
      </c>
      <c r="D8" s="9">
        <f>'Electric &amp; Gas Prices'!$J$371</f>
        <v>4.0093749999999995</v>
      </c>
      <c r="E8" s="9">
        <f>'Electric &amp; Gas Prices'!$J$372</f>
        <v>4.1947916666666671</v>
      </c>
      <c r="F8" s="9">
        <f>'Electric &amp; Gas Prices'!$J$373</f>
        <v>4.3392499999999989</v>
      </c>
      <c r="G8" s="9">
        <f>'Electric &amp; Gas Prices'!$J$374</f>
        <v>4.5752916666666659</v>
      </c>
      <c r="H8" s="9">
        <f>'Electric &amp; Gas Prices'!$J$375</f>
        <v>5.0625833333333334</v>
      </c>
      <c r="I8" s="9">
        <f>'Electric &amp; Gas Prices'!$J$376</f>
        <v>5.5014500000000011</v>
      </c>
      <c r="J8" s="9">
        <f>'Electric &amp; Gas Prices'!$J$377</f>
        <v>5.6920416666666656</v>
      </c>
      <c r="K8" s="9">
        <f>'Electric &amp; Gas Prices'!$J$378</f>
        <v>5.90055</v>
      </c>
      <c r="L8" s="9">
        <f>'Electric &amp; Gas Prices'!$J$379</f>
        <v>6.0428500000000005</v>
      </c>
      <c r="M8" s="9">
        <f>'Electric &amp; Gas Prices'!$J$380</f>
        <v>6.2464000000000004</v>
      </c>
      <c r="N8" s="9">
        <f>'Electric &amp; Gas Prices'!$J$381</f>
        <v>6.4859833333333334</v>
      </c>
      <c r="O8" s="9">
        <f>'Electric &amp; Gas Prices'!$J$382</f>
        <v>6.7321083333333336</v>
      </c>
      <c r="P8" s="9">
        <f>'Electric &amp; Gas Prices'!$J$383</f>
        <v>7.0132166666666658</v>
      </c>
      <c r="Q8" s="9">
        <f>'Electric &amp; Gas Prices'!$J$384</f>
        <v>7.2937166666666675</v>
      </c>
      <c r="R8" s="9">
        <f>'Electric &amp; Gas Prices'!$J$385</f>
        <v>7.4322916666666652</v>
      </c>
      <c r="S8" s="9">
        <f>'Electric &amp; Gas Prices'!$J$386</f>
        <v>7.5735166666666665</v>
      </c>
      <c r="T8" s="9">
        <f>'Electric &amp; Gas Prices'!$J$387</f>
        <v>7.7249749999999997</v>
      </c>
      <c r="U8" s="9">
        <f>'Electric &amp; Gas Prices'!$J$388</f>
        <v>7.8717666666666659</v>
      </c>
    </row>
    <row r="9" spans="1:21" x14ac:dyDescent="0.2">
      <c r="A9" s="3" t="s">
        <v>19</v>
      </c>
      <c r="B9" s="9">
        <f>'Electric &amp; Gas Prices'!$K$369</f>
        <v>3.9441666666666664</v>
      </c>
      <c r="C9" s="9">
        <f>'Electric &amp; Gas Prices'!$K$370</f>
        <v>3.9841666666666669</v>
      </c>
      <c r="D9" s="9">
        <f>'Electric &amp; Gas Prices'!$K$371</f>
        <v>4.1591666666666667</v>
      </c>
      <c r="E9" s="9">
        <f>'Electric &amp; Gas Prices'!$K$372</f>
        <v>4.2791666666666668</v>
      </c>
      <c r="F9" s="9">
        <f>'Electric &amp; Gas Prices'!$K$373</f>
        <v>4.3766666666666678</v>
      </c>
      <c r="G9" s="9">
        <f>'Electric &amp; Gas Prices'!$K$374</f>
        <v>4.5641666666666669</v>
      </c>
      <c r="H9" s="9">
        <f>'Electric &amp; Gas Prices'!$K$375</f>
        <v>5.104166666666667</v>
      </c>
      <c r="I9" s="9">
        <f>'Electric &amp; Gas Prices'!$K$376</f>
        <v>5.5850000000000009</v>
      </c>
      <c r="J9" s="9">
        <f>'Electric &amp; Gas Prices'!$K$377</f>
        <v>5.7658333333333331</v>
      </c>
      <c r="K9" s="9">
        <f>'Electric &amp; Gas Prices'!$K$378</f>
        <v>5.9483333333333333</v>
      </c>
      <c r="L9" s="9">
        <f>'Electric &amp; Gas Prices'!$K$379</f>
        <v>6.080000000000001</v>
      </c>
      <c r="M9" s="9">
        <f>'Electric &amp; Gas Prices'!$K$380</f>
        <v>6.2716666666666656</v>
      </c>
      <c r="N9" s="9">
        <f>'Electric &amp; Gas Prices'!$K$381</f>
        <v>6.4991666666666665</v>
      </c>
      <c r="O9" s="9">
        <f>'Electric &amp; Gas Prices'!$K$382</f>
        <v>6.72</v>
      </c>
      <c r="P9" s="9">
        <f>'Electric &amp; Gas Prices'!$K$383</f>
        <v>6.9866666666666672</v>
      </c>
      <c r="Q9" s="9">
        <f>'Electric &amp; Gas Prices'!$K$384</f>
        <v>7.253333333333333</v>
      </c>
      <c r="R9" s="9">
        <f>'Electric &amp; Gas Prices'!$K$385</f>
        <v>7.3908333333333331</v>
      </c>
      <c r="S9" s="9">
        <f>'Electric &amp; Gas Prices'!$K$386</f>
        <v>7.53</v>
      </c>
      <c r="T9" s="9">
        <f>'Electric &amp; Gas Prices'!$K$387</f>
        <v>7.6816666666666658</v>
      </c>
      <c r="U9" s="9">
        <f>'Electric &amp; Gas Prices'!$K$388</f>
        <v>7.8274999999999979</v>
      </c>
    </row>
    <row r="12" spans="1:21" x14ac:dyDescent="0.2">
      <c r="A12" s="6"/>
    </row>
    <row r="15" spans="1:21" x14ac:dyDescent="0.2">
      <c r="B15" s="6"/>
    </row>
    <row r="16" spans="1:2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</row>
  </sheetData>
  <phoneticPr fontId="3" type="noConversion"/>
  <pageMargins left="0.75" right="0.75" top="1" bottom="1" header="0.5" footer="0.5"/>
  <pageSetup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8"/>
  <sheetViews>
    <sheetView workbookViewId="0">
      <selection activeCell="R9" sqref="R9"/>
    </sheetView>
  </sheetViews>
  <sheetFormatPr defaultRowHeight="12.75" x14ac:dyDescent="0.2"/>
  <cols>
    <col min="1" max="1" width="9.140625" style="3"/>
    <col min="2" max="2" width="12.42578125" style="32" customWidth="1"/>
    <col min="3" max="7" width="9.140625" style="1"/>
    <col min="8" max="9" width="9.140625" style="3"/>
    <col min="10" max="10" width="11.42578125" style="3" customWidth="1"/>
    <col min="11" max="11" width="11" style="3" customWidth="1"/>
    <col min="12" max="16384" width="9.140625" style="3"/>
  </cols>
  <sheetData>
    <row r="1" spans="1:11" x14ac:dyDescent="0.2">
      <c r="B1" s="16"/>
      <c r="C1" s="1" t="s">
        <v>10</v>
      </c>
      <c r="D1" s="1" t="s">
        <v>20</v>
      </c>
      <c r="E1" s="1" t="s">
        <v>21</v>
      </c>
      <c r="F1" s="1" t="s">
        <v>22</v>
      </c>
      <c r="G1" s="1" t="s">
        <v>23</v>
      </c>
      <c r="I1" s="17" t="s">
        <v>41</v>
      </c>
    </row>
    <row r="2" spans="1:11" x14ac:dyDescent="0.2">
      <c r="B2" s="18" t="s">
        <v>28</v>
      </c>
      <c r="C2" s="3"/>
      <c r="D2" s="3"/>
      <c r="E2" s="3"/>
      <c r="F2" s="3"/>
      <c r="G2" s="3"/>
    </row>
    <row r="3" spans="1:11" x14ac:dyDescent="0.2">
      <c r="B3" s="19">
        <v>41912</v>
      </c>
      <c r="C3" s="3"/>
      <c r="D3" s="3"/>
      <c r="E3" s="3"/>
      <c r="F3" s="3"/>
      <c r="G3" s="3"/>
    </row>
    <row r="4" spans="1:11" x14ac:dyDescent="0.2">
      <c r="B4" s="20" t="s">
        <v>29</v>
      </c>
      <c r="C4" s="3"/>
      <c r="D4" s="3"/>
      <c r="E4" s="3"/>
      <c r="F4" s="3"/>
      <c r="G4" s="3"/>
    </row>
    <row r="5" spans="1:11" ht="12" customHeight="1" x14ac:dyDescent="0.2">
      <c r="B5" s="21"/>
      <c r="C5" s="22"/>
      <c r="D5" s="22"/>
      <c r="E5" s="22"/>
      <c r="F5" s="22"/>
      <c r="G5" s="22"/>
    </row>
    <row r="6" spans="1:11" x14ac:dyDescent="0.2">
      <c r="B6" s="23"/>
      <c r="C6" s="24"/>
      <c r="D6" s="24"/>
      <c r="E6" s="24"/>
      <c r="F6" s="24"/>
      <c r="G6" s="24"/>
      <c r="J6" s="3" t="s">
        <v>43</v>
      </c>
      <c r="K6" s="3" t="s">
        <v>42</v>
      </c>
    </row>
    <row r="7" spans="1:11" x14ac:dyDescent="0.2">
      <c r="B7" s="25"/>
      <c r="C7" s="2" t="s">
        <v>24</v>
      </c>
      <c r="D7" s="2" t="s">
        <v>20</v>
      </c>
      <c r="E7" s="2" t="s">
        <v>21</v>
      </c>
      <c r="F7" s="2" t="s">
        <v>25</v>
      </c>
      <c r="G7" s="2" t="s">
        <v>26</v>
      </c>
      <c r="J7" s="2" t="s">
        <v>31</v>
      </c>
      <c r="K7" s="2" t="s">
        <v>32</v>
      </c>
    </row>
    <row r="8" spans="1:11" x14ac:dyDescent="0.2">
      <c r="B8" s="25" t="s">
        <v>30</v>
      </c>
      <c r="C8" s="2" t="s">
        <v>27</v>
      </c>
      <c r="D8" s="2" t="s">
        <v>27</v>
      </c>
      <c r="E8" s="2" t="s">
        <v>27</v>
      </c>
      <c r="F8" s="2" t="s">
        <v>27</v>
      </c>
      <c r="G8" s="2" t="s">
        <v>27</v>
      </c>
    </row>
    <row r="9" spans="1:11" x14ac:dyDescent="0.2">
      <c r="A9" s="3">
        <f>YEAR(B9)</f>
        <v>2015</v>
      </c>
      <c r="B9" s="26">
        <v>42005</v>
      </c>
      <c r="C9" s="27">
        <v>40.42</v>
      </c>
      <c r="D9" s="27">
        <v>35.26</v>
      </c>
      <c r="E9" s="27">
        <v>38.549999999999997</v>
      </c>
      <c r="F9" s="27">
        <v>44.75</v>
      </c>
      <c r="G9" s="27">
        <v>44</v>
      </c>
      <c r="J9" s="27">
        <v>4.3144999999999998</v>
      </c>
      <c r="K9" s="28">
        <v>4.5999999999999996</v>
      </c>
    </row>
    <row r="10" spans="1:11" x14ac:dyDescent="0.2">
      <c r="A10" s="3">
        <f t="shared" ref="A10:A73" si="0">YEAR(B10)</f>
        <v>2015</v>
      </c>
      <c r="B10" s="26">
        <v>42036</v>
      </c>
      <c r="C10" s="27">
        <v>37.479999999999997</v>
      </c>
      <c r="D10" s="27">
        <v>35</v>
      </c>
      <c r="E10" s="27">
        <v>35.700000000000003</v>
      </c>
      <c r="F10" s="27">
        <v>43.55</v>
      </c>
      <c r="G10" s="27">
        <v>43.17</v>
      </c>
      <c r="J10" s="27">
        <v>4.2759999999999998</v>
      </c>
      <c r="K10" s="28">
        <v>4.42</v>
      </c>
    </row>
    <row r="11" spans="1:11" x14ac:dyDescent="0.2">
      <c r="A11" s="3">
        <f t="shared" si="0"/>
        <v>2015</v>
      </c>
      <c r="B11" s="26">
        <v>42064</v>
      </c>
      <c r="C11" s="27">
        <v>35.51</v>
      </c>
      <c r="D11" s="27">
        <v>34.57</v>
      </c>
      <c r="E11" s="27">
        <v>32.11</v>
      </c>
      <c r="F11" s="27">
        <v>41.38</v>
      </c>
      <c r="G11" s="27">
        <v>40.6</v>
      </c>
      <c r="J11" s="27">
        <v>4.0824999999999996</v>
      </c>
      <c r="K11" s="28">
        <v>4.18</v>
      </c>
    </row>
    <row r="12" spans="1:11" x14ac:dyDescent="0.2">
      <c r="A12" s="3">
        <f t="shared" si="0"/>
        <v>2015</v>
      </c>
      <c r="B12" s="26">
        <v>42095</v>
      </c>
      <c r="C12" s="27">
        <v>31.8</v>
      </c>
      <c r="D12" s="27">
        <v>30.12</v>
      </c>
      <c r="E12" s="27">
        <v>26.47</v>
      </c>
      <c r="F12" s="27">
        <v>40.67</v>
      </c>
      <c r="G12" s="27">
        <v>40.4</v>
      </c>
      <c r="J12" s="27">
        <v>3.6629999999999998</v>
      </c>
      <c r="K12" s="28">
        <v>3.63</v>
      </c>
    </row>
    <row r="13" spans="1:11" x14ac:dyDescent="0.2">
      <c r="A13" s="3">
        <f t="shared" si="0"/>
        <v>2015</v>
      </c>
      <c r="B13" s="26">
        <v>42125</v>
      </c>
      <c r="C13" s="27">
        <v>27.37</v>
      </c>
      <c r="D13" s="27">
        <v>30.54</v>
      </c>
      <c r="E13" s="27">
        <v>23.15</v>
      </c>
      <c r="F13" s="27">
        <v>36.69</v>
      </c>
      <c r="G13" s="27">
        <v>36.590000000000003</v>
      </c>
      <c r="J13" s="27">
        <v>3.6349999999999998</v>
      </c>
      <c r="K13" s="28">
        <v>3.44</v>
      </c>
    </row>
    <row r="14" spans="1:11" x14ac:dyDescent="0.2">
      <c r="A14" s="3">
        <f t="shared" si="0"/>
        <v>2015</v>
      </c>
      <c r="B14" s="26">
        <v>42156</v>
      </c>
      <c r="C14" s="27">
        <v>25.79</v>
      </c>
      <c r="D14" s="27">
        <v>31.67</v>
      </c>
      <c r="E14" s="27">
        <v>21.02</v>
      </c>
      <c r="F14" s="27">
        <v>36.64</v>
      </c>
      <c r="G14" s="27">
        <v>36.26</v>
      </c>
      <c r="J14" s="27">
        <v>3.6579999999999999</v>
      </c>
      <c r="K14" s="28">
        <v>3.43</v>
      </c>
    </row>
    <row r="15" spans="1:11" x14ac:dyDescent="0.2">
      <c r="A15" s="3">
        <f t="shared" si="0"/>
        <v>2015</v>
      </c>
      <c r="B15" s="26">
        <v>42186</v>
      </c>
      <c r="C15" s="27">
        <v>36.89</v>
      </c>
      <c r="D15" s="27">
        <v>39.65</v>
      </c>
      <c r="E15" s="27">
        <v>31.64</v>
      </c>
      <c r="F15" s="27">
        <v>45.63</v>
      </c>
      <c r="G15" s="27">
        <v>45.66</v>
      </c>
      <c r="J15" s="27">
        <v>3.7105000000000001</v>
      </c>
      <c r="K15" s="28">
        <v>3.59</v>
      </c>
    </row>
    <row r="16" spans="1:11" x14ac:dyDescent="0.2">
      <c r="A16" s="3">
        <f t="shared" si="0"/>
        <v>2015</v>
      </c>
      <c r="B16" s="26">
        <v>42217</v>
      </c>
      <c r="C16" s="27">
        <v>40.56</v>
      </c>
      <c r="D16" s="27">
        <v>37.25</v>
      </c>
      <c r="E16" s="27">
        <v>36.340000000000003</v>
      </c>
      <c r="F16" s="27">
        <v>46.42</v>
      </c>
      <c r="G16" s="27">
        <v>45.46</v>
      </c>
      <c r="J16" s="27">
        <v>3.7174999999999998</v>
      </c>
      <c r="K16" s="28">
        <v>3.61</v>
      </c>
    </row>
    <row r="17" spans="1:11" x14ac:dyDescent="0.2">
      <c r="A17" s="3">
        <f t="shared" si="0"/>
        <v>2015</v>
      </c>
      <c r="B17" s="26">
        <v>42248</v>
      </c>
      <c r="C17" s="27">
        <v>38.58</v>
      </c>
      <c r="D17" s="27">
        <v>35.200000000000003</v>
      </c>
      <c r="E17" s="27">
        <v>36.11</v>
      </c>
      <c r="F17" s="27">
        <v>43.12</v>
      </c>
      <c r="G17" s="27">
        <v>41.54</v>
      </c>
      <c r="J17" s="27">
        <v>3.7</v>
      </c>
      <c r="K17" s="28">
        <v>3.68</v>
      </c>
    </row>
    <row r="18" spans="1:11" x14ac:dyDescent="0.2">
      <c r="A18" s="3">
        <f t="shared" si="0"/>
        <v>2015</v>
      </c>
      <c r="B18" s="26">
        <v>42278</v>
      </c>
      <c r="C18" s="27">
        <v>37.479999999999997</v>
      </c>
      <c r="D18" s="27">
        <v>34.99</v>
      </c>
      <c r="E18" s="27">
        <v>34.17</v>
      </c>
      <c r="F18" s="27">
        <v>42.42</v>
      </c>
      <c r="G18" s="27">
        <v>43.35</v>
      </c>
      <c r="J18" s="27">
        <v>3.742</v>
      </c>
      <c r="K18" s="28">
        <v>3.77</v>
      </c>
    </row>
    <row r="19" spans="1:11" x14ac:dyDescent="0.2">
      <c r="A19" s="3">
        <f t="shared" si="0"/>
        <v>2015</v>
      </c>
      <c r="B19" s="26">
        <v>42309</v>
      </c>
      <c r="C19" s="27">
        <v>39.200000000000003</v>
      </c>
      <c r="D19" s="27">
        <v>33.840000000000003</v>
      </c>
      <c r="E19" s="27">
        <v>35.83</v>
      </c>
      <c r="F19" s="27">
        <v>42.53</v>
      </c>
      <c r="G19" s="27">
        <v>42.78</v>
      </c>
      <c r="J19" s="27">
        <v>3.9245000000000001</v>
      </c>
      <c r="K19" s="28">
        <v>4.33</v>
      </c>
    </row>
    <row r="20" spans="1:11" x14ac:dyDescent="0.2">
      <c r="A20" s="3">
        <f t="shared" si="0"/>
        <v>2015</v>
      </c>
      <c r="B20" s="26">
        <v>42339</v>
      </c>
      <c r="C20" s="27">
        <v>43.17</v>
      </c>
      <c r="D20" s="27">
        <v>34.92</v>
      </c>
      <c r="E20" s="27">
        <v>40.090000000000003</v>
      </c>
      <c r="F20" s="27">
        <v>44.31</v>
      </c>
      <c r="G20" s="27">
        <v>44.66</v>
      </c>
      <c r="J20" s="27">
        <v>4.1224999999999996</v>
      </c>
      <c r="K20" s="28">
        <v>4.6500000000000004</v>
      </c>
    </row>
    <row r="21" spans="1:11" x14ac:dyDescent="0.2">
      <c r="A21" s="3">
        <f t="shared" si="0"/>
        <v>2016</v>
      </c>
      <c r="B21" s="26">
        <v>42370</v>
      </c>
      <c r="C21" s="27">
        <v>41.14</v>
      </c>
      <c r="D21" s="27">
        <v>36.31</v>
      </c>
      <c r="E21" s="27">
        <v>40.33</v>
      </c>
      <c r="F21" s="27">
        <v>45.21</v>
      </c>
      <c r="G21" s="27">
        <v>46.03</v>
      </c>
      <c r="J21" s="27">
        <v>4.2145000000000001</v>
      </c>
      <c r="K21" s="28">
        <v>4.55</v>
      </c>
    </row>
    <row r="22" spans="1:11" x14ac:dyDescent="0.2">
      <c r="A22" s="3">
        <f t="shared" si="0"/>
        <v>2016</v>
      </c>
      <c r="B22" s="26">
        <v>42401</v>
      </c>
      <c r="C22" s="27">
        <v>40.159999999999997</v>
      </c>
      <c r="D22" s="27">
        <v>35.909999999999997</v>
      </c>
      <c r="E22" s="27">
        <v>37.22</v>
      </c>
      <c r="F22" s="27">
        <v>44.46</v>
      </c>
      <c r="G22" s="27">
        <v>44.99</v>
      </c>
      <c r="J22" s="27">
        <v>4.194</v>
      </c>
      <c r="K22" s="28">
        <v>4.32</v>
      </c>
    </row>
    <row r="23" spans="1:11" x14ac:dyDescent="0.2">
      <c r="A23" s="3">
        <f t="shared" si="0"/>
        <v>2016</v>
      </c>
      <c r="B23" s="26">
        <v>42430</v>
      </c>
      <c r="C23" s="27">
        <v>37.479999999999997</v>
      </c>
      <c r="D23" s="27">
        <v>34.93</v>
      </c>
      <c r="E23" s="27">
        <v>34.119999999999997</v>
      </c>
      <c r="F23" s="27">
        <v>41.83</v>
      </c>
      <c r="G23" s="27">
        <v>41.55</v>
      </c>
      <c r="J23" s="27">
        <v>4.1245000000000003</v>
      </c>
      <c r="K23" s="28">
        <v>4.24</v>
      </c>
    </row>
    <row r="24" spans="1:11" x14ac:dyDescent="0.2">
      <c r="A24" s="3">
        <f t="shared" si="0"/>
        <v>2016</v>
      </c>
      <c r="B24" s="26">
        <v>42461</v>
      </c>
      <c r="C24" s="27">
        <v>33.6</v>
      </c>
      <c r="D24" s="27">
        <v>35.69</v>
      </c>
      <c r="E24" s="27">
        <v>27.52</v>
      </c>
      <c r="F24" s="27">
        <v>39.86</v>
      </c>
      <c r="G24" s="27">
        <v>38.69</v>
      </c>
      <c r="J24" s="27">
        <v>3.6040000000000001</v>
      </c>
      <c r="K24" s="28">
        <v>3.52</v>
      </c>
    </row>
    <row r="25" spans="1:11" x14ac:dyDescent="0.2">
      <c r="A25" s="3">
        <f t="shared" si="0"/>
        <v>2016</v>
      </c>
      <c r="B25" s="26">
        <v>42491</v>
      </c>
      <c r="C25" s="27">
        <v>26.51</v>
      </c>
      <c r="D25" s="27">
        <v>32.4</v>
      </c>
      <c r="E25" s="27">
        <v>23.93</v>
      </c>
      <c r="F25" s="27">
        <v>36.97</v>
      </c>
      <c r="G25" s="27">
        <v>36.49</v>
      </c>
      <c r="J25" s="27">
        <v>3.6040000000000001</v>
      </c>
      <c r="K25" s="28">
        <v>3.5</v>
      </c>
    </row>
    <row r="26" spans="1:11" x14ac:dyDescent="0.2">
      <c r="A26" s="3">
        <f t="shared" si="0"/>
        <v>2016</v>
      </c>
      <c r="B26" s="26">
        <v>42522</v>
      </c>
      <c r="C26" s="27">
        <v>27.81</v>
      </c>
      <c r="D26" s="27">
        <v>30.67</v>
      </c>
      <c r="E26" s="27">
        <v>22.29</v>
      </c>
      <c r="F26" s="27">
        <v>38.700000000000003</v>
      </c>
      <c r="G26" s="27">
        <v>38.86</v>
      </c>
      <c r="J26" s="27">
        <v>3.6309999999999998</v>
      </c>
      <c r="K26" s="28">
        <v>3.51</v>
      </c>
    </row>
    <row r="27" spans="1:11" x14ac:dyDescent="0.2">
      <c r="A27" s="3">
        <f t="shared" si="0"/>
        <v>2016</v>
      </c>
      <c r="B27" s="26">
        <v>42552</v>
      </c>
      <c r="C27" s="27">
        <v>36.64</v>
      </c>
      <c r="D27" s="27">
        <v>39.01</v>
      </c>
      <c r="E27" s="27">
        <v>31.38</v>
      </c>
      <c r="F27" s="27">
        <v>45.46</v>
      </c>
      <c r="G27" s="27">
        <v>44.35</v>
      </c>
      <c r="J27" s="27">
        <v>3.7679999999999998</v>
      </c>
      <c r="K27" s="28">
        <v>3.77</v>
      </c>
    </row>
    <row r="28" spans="1:11" x14ac:dyDescent="0.2">
      <c r="A28" s="3">
        <f t="shared" si="0"/>
        <v>2016</v>
      </c>
      <c r="B28" s="26">
        <v>42583</v>
      </c>
      <c r="C28" s="27">
        <v>43.68</v>
      </c>
      <c r="D28" s="27">
        <v>40.590000000000003</v>
      </c>
      <c r="E28" s="27">
        <v>39.92</v>
      </c>
      <c r="F28" s="27">
        <v>47.35</v>
      </c>
      <c r="G28" s="27">
        <v>47.04</v>
      </c>
      <c r="J28" s="27">
        <v>3.7370000000000001</v>
      </c>
      <c r="K28" s="28">
        <v>3.77</v>
      </c>
    </row>
    <row r="29" spans="1:11" x14ac:dyDescent="0.2">
      <c r="A29" s="3">
        <f t="shared" si="0"/>
        <v>2016</v>
      </c>
      <c r="B29" s="26">
        <v>42614</v>
      </c>
      <c r="C29" s="27">
        <v>42.16</v>
      </c>
      <c r="D29" s="27">
        <v>36.44</v>
      </c>
      <c r="E29" s="27">
        <v>39.299999999999997</v>
      </c>
      <c r="F29" s="27">
        <v>44.25</v>
      </c>
      <c r="G29" s="27">
        <v>43.91</v>
      </c>
      <c r="J29" s="27">
        <v>3.67</v>
      </c>
      <c r="K29" s="28">
        <v>3.73</v>
      </c>
    </row>
    <row r="30" spans="1:11" x14ac:dyDescent="0.2">
      <c r="A30" s="3">
        <f t="shared" si="0"/>
        <v>2016</v>
      </c>
      <c r="B30" s="26">
        <v>42644</v>
      </c>
      <c r="C30" s="27">
        <v>39.53</v>
      </c>
      <c r="D30" s="27">
        <v>36.06</v>
      </c>
      <c r="E30" s="27">
        <v>36.06</v>
      </c>
      <c r="F30" s="27">
        <v>41.59</v>
      </c>
      <c r="G30" s="27">
        <v>43.12</v>
      </c>
      <c r="J30" s="27">
        <v>3.6955</v>
      </c>
      <c r="K30" s="28">
        <v>3.81</v>
      </c>
    </row>
    <row r="31" spans="1:11" x14ac:dyDescent="0.2">
      <c r="A31" s="3">
        <f t="shared" si="0"/>
        <v>2016</v>
      </c>
      <c r="B31" s="26">
        <v>42675</v>
      </c>
      <c r="C31" s="27">
        <v>41.35</v>
      </c>
      <c r="D31" s="27">
        <v>34.68</v>
      </c>
      <c r="E31" s="27">
        <v>38.21</v>
      </c>
      <c r="F31" s="27">
        <v>43.21</v>
      </c>
      <c r="G31" s="27">
        <v>43.62</v>
      </c>
      <c r="J31" s="27">
        <v>4.0054999999999996</v>
      </c>
      <c r="K31" s="28">
        <v>4.3600000000000003</v>
      </c>
    </row>
    <row r="32" spans="1:11" x14ac:dyDescent="0.2">
      <c r="A32" s="3">
        <f t="shared" si="0"/>
        <v>2016</v>
      </c>
      <c r="B32" s="26">
        <v>42705</v>
      </c>
      <c r="C32" s="27">
        <v>45</v>
      </c>
      <c r="D32" s="27">
        <v>36.130000000000003</v>
      </c>
      <c r="E32" s="27">
        <v>42.27</v>
      </c>
      <c r="F32" s="27">
        <v>46.49</v>
      </c>
      <c r="G32" s="27">
        <v>46.05</v>
      </c>
      <c r="J32" s="27">
        <v>4.2234999999999996</v>
      </c>
      <c r="K32" s="28">
        <v>4.7300000000000004</v>
      </c>
    </row>
    <row r="33" spans="1:11" x14ac:dyDescent="0.2">
      <c r="A33" s="3">
        <f t="shared" si="0"/>
        <v>2017</v>
      </c>
      <c r="B33" s="26">
        <v>42736</v>
      </c>
      <c r="C33" s="27">
        <v>43.49</v>
      </c>
      <c r="D33" s="27">
        <v>39.020000000000003</v>
      </c>
      <c r="E33" s="27">
        <v>42.69</v>
      </c>
      <c r="F33" s="27">
        <v>46.49</v>
      </c>
      <c r="G33" s="27">
        <v>47.34</v>
      </c>
      <c r="J33" s="27">
        <v>4.3505000000000003</v>
      </c>
      <c r="K33" s="28">
        <v>4.6900000000000004</v>
      </c>
    </row>
    <row r="34" spans="1:11" x14ac:dyDescent="0.2">
      <c r="A34" s="3">
        <f t="shared" si="0"/>
        <v>2017</v>
      </c>
      <c r="B34" s="26">
        <v>42767</v>
      </c>
      <c r="C34" s="27">
        <v>42.52</v>
      </c>
      <c r="D34" s="27">
        <v>38.630000000000003</v>
      </c>
      <c r="E34" s="27">
        <v>39.590000000000003</v>
      </c>
      <c r="F34" s="27">
        <v>45.72</v>
      </c>
      <c r="G34" s="27">
        <v>46.28</v>
      </c>
      <c r="J34" s="27">
        <v>4.3354999999999997</v>
      </c>
      <c r="K34" s="28">
        <v>4.47</v>
      </c>
    </row>
    <row r="35" spans="1:11" x14ac:dyDescent="0.2">
      <c r="A35" s="3">
        <f t="shared" si="0"/>
        <v>2017</v>
      </c>
      <c r="B35" s="26">
        <v>42795</v>
      </c>
      <c r="C35" s="27">
        <v>39.880000000000003</v>
      </c>
      <c r="D35" s="27">
        <v>37.68</v>
      </c>
      <c r="E35" s="27">
        <v>36.520000000000003</v>
      </c>
      <c r="F35" s="27">
        <v>43.11</v>
      </c>
      <c r="G35" s="27">
        <v>42.87</v>
      </c>
      <c r="J35" s="27">
        <v>4.2744999999999997</v>
      </c>
      <c r="K35" s="28">
        <v>4.43</v>
      </c>
    </row>
    <row r="36" spans="1:11" x14ac:dyDescent="0.2">
      <c r="A36" s="3">
        <f t="shared" si="0"/>
        <v>2017</v>
      </c>
      <c r="B36" s="26">
        <v>42826</v>
      </c>
      <c r="C36" s="27">
        <v>35.69</v>
      </c>
      <c r="D36" s="27">
        <v>38.119999999999997</v>
      </c>
      <c r="E36" s="27">
        <v>29.15</v>
      </c>
      <c r="F36" s="27">
        <v>41.05</v>
      </c>
      <c r="G36" s="27">
        <v>40.130000000000003</v>
      </c>
      <c r="J36" s="27">
        <v>3.7919999999999998</v>
      </c>
      <c r="K36" s="28">
        <v>3.7</v>
      </c>
    </row>
    <row r="37" spans="1:11" x14ac:dyDescent="0.2">
      <c r="A37" s="3">
        <f t="shared" si="0"/>
        <v>2017</v>
      </c>
      <c r="B37" s="26">
        <v>42856</v>
      </c>
      <c r="C37" s="27">
        <v>29.23</v>
      </c>
      <c r="D37" s="27">
        <v>35.36</v>
      </c>
      <c r="E37" s="27">
        <v>26.08</v>
      </c>
      <c r="F37" s="27">
        <v>38.51</v>
      </c>
      <c r="G37" s="27">
        <v>38.299999999999997</v>
      </c>
      <c r="J37" s="27">
        <v>3.73</v>
      </c>
      <c r="K37" s="28">
        <v>3.69</v>
      </c>
    </row>
    <row r="38" spans="1:11" x14ac:dyDescent="0.2">
      <c r="A38" s="3">
        <f t="shared" si="0"/>
        <v>2017</v>
      </c>
      <c r="B38" s="26">
        <v>42887</v>
      </c>
      <c r="C38" s="27">
        <v>30.2</v>
      </c>
      <c r="D38" s="27">
        <v>33.42</v>
      </c>
      <c r="E38" s="27">
        <v>24.19</v>
      </c>
      <c r="F38" s="27">
        <v>39.979999999999997</v>
      </c>
      <c r="G38" s="27">
        <v>40.4</v>
      </c>
      <c r="J38" s="27">
        <v>3.76</v>
      </c>
      <c r="K38" s="28">
        <v>3.71</v>
      </c>
    </row>
    <row r="39" spans="1:11" x14ac:dyDescent="0.2">
      <c r="A39" s="3">
        <f t="shared" si="0"/>
        <v>2017</v>
      </c>
      <c r="B39" s="26">
        <v>42917</v>
      </c>
      <c r="C39" s="27">
        <v>39</v>
      </c>
      <c r="D39" s="27">
        <v>41.72</v>
      </c>
      <c r="E39" s="27">
        <v>33.729999999999997</v>
      </c>
      <c r="F39" s="27">
        <v>46.74</v>
      </c>
      <c r="G39" s="27">
        <v>45.33</v>
      </c>
      <c r="J39" s="27">
        <v>3.8184999999999998</v>
      </c>
      <c r="K39" s="28">
        <v>3.91</v>
      </c>
    </row>
    <row r="40" spans="1:11" x14ac:dyDescent="0.2">
      <c r="A40" s="3">
        <f t="shared" si="0"/>
        <v>2017</v>
      </c>
      <c r="B40" s="26">
        <v>42948</v>
      </c>
      <c r="C40" s="27">
        <v>46.07</v>
      </c>
      <c r="D40" s="27">
        <v>43.34</v>
      </c>
      <c r="E40" s="27">
        <v>42.31</v>
      </c>
      <c r="F40" s="27">
        <v>48.63</v>
      </c>
      <c r="G40" s="27">
        <v>48.06</v>
      </c>
      <c r="J40" s="27">
        <v>3.8315000000000001</v>
      </c>
      <c r="K40" s="28">
        <v>3.92</v>
      </c>
    </row>
    <row r="41" spans="1:11" x14ac:dyDescent="0.2">
      <c r="A41" s="3">
        <f t="shared" si="0"/>
        <v>2017</v>
      </c>
      <c r="B41" s="26">
        <v>42979</v>
      </c>
      <c r="C41" s="27">
        <v>44.53</v>
      </c>
      <c r="D41" s="27">
        <v>39.17</v>
      </c>
      <c r="E41" s="27">
        <v>41.68</v>
      </c>
      <c r="F41" s="27">
        <v>45.53</v>
      </c>
      <c r="G41" s="27">
        <v>44.91</v>
      </c>
      <c r="J41" s="27">
        <v>3.8235000000000001</v>
      </c>
      <c r="K41" s="28">
        <v>3.92</v>
      </c>
    </row>
    <row r="42" spans="1:11" x14ac:dyDescent="0.2">
      <c r="A42" s="3">
        <f t="shared" si="0"/>
        <v>2017</v>
      </c>
      <c r="B42" s="26">
        <v>43009</v>
      </c>
      <c r="C42" s="27">
        <v>41.91</v>
      </c>
      <c r="D42" s="27">
        <v>38.799999999999997</v>
      </c>
      <c r="E42" s="27">
        <v>38.43</v>
      </c>
      <c r="F42" s="27">
        <v>42.87</v>
      </c>
      <c r="G42" s="27">
        <v>44.43</v>
      </c>
      <c r="J42" s="27">
        <v>3.8454999999999999</v>
      </c>
      <c r="K42" s="28">
        <v>3.96</v>
      </c>
    </row>
    <row r="43" spans="1:11" x14ac:dyDescent="0.2">
      <c r="A43" s="3">
        <f t="shared" si="0"/>
        <v>2017</v>
      </c>
      <c r="B43" s="26">
        <v>43040</v>
      </c>
      <c r="C43" s="27">
        <v>43.72</v>
      </c>
      <c r="D43" s="27">
        <v>37.409999999999997</v>
      </c>
      <c r="E43" s="27">
        <v>40.58</v>
      </c>
      <c r="F43" s="27">
        <v>44.49</v>
      </c>
      <c r="G43" s="27">
        <v>44.93</v>
      </c>
      <c r="J43" s="27">
        <v>4.1675000000000004</v>
      </c>
      <c r="K43" s="28">
        <v>4.58</v>
      </c>
    </row>
    <row r="44" spans="1:11" x14ac:dyDescent="0.2">
      <c r="A44" s="3">
        <f t="shared" si="0"/>
        <v>2017</v>
      </c>
      <c r="B44" s="26">
        <v>43070</v>
      </c>
      <c r="C44" s="27">
        <v>47.16</v>
      </c>
      <c r="D44" s="27">
        <v>38.71</v>
      </c>
      <c r="E44" s="27">
        <v>44.46</v>
      </c>
      <c r="F44" s="27">
        <v>47.65</v>
      </c>
      <c r="G44" s="27">
        <v>47.26</v>
      </c>
      <c r="J44" s="27">
        <v>4.3834999999999997</v>
      </c>
      <c r="K44" s="28">
        <v>4.93</v>
      </c>
    </row>
    <row r="45" spans="1:11" x14ac:dyDescent="0.2">
      <c r="A45" s="3">
        <f t="shared" si="0"/>
        <v>2018</v>
      </c>
      <c r="B45" s="26">
        <v>43101</v>
      </c>
      <c r="C45" s="27">
        <v>46.39</v>
      </c>
      <c r="D45" s="27">
        <v>42.14</v>
      </c>
      <c r="E45" s="27">
        <v>45.59</v>
      </c>
      <c r="F45" s="27">
        <v>47.95</v>
      </c>
      <c r="G45" s="27">
        <v>48.82</v>
      </c>
      <c r="J45" s="27">
        <v>4.5049999999999999</v>
      </c>
      <c r="K45" s="28">
        <v>4.82</v>
      </c>
    </row>
    <row r="46" spans="1:11" x14ac:dyDescent="0.2">
      <c r="A46" s="3">
        <f t="shared" si="0"/>
        <v>2018</v>
      </c>
      <c r="B46" s="26">
        <v>43132</v>
      </c>
      <c r="C46" s="27">
        <v>45.25</v>
      </c>
      <c r="D46" s="27">
        <v>41.61</v>
      </c>
      <c r="E46" s="27">
        <v>42.33</v>
      </c>
      <c r="F46" s="27">
        <v>47</v>
      </c>
      <c r="G46" s="27">
        <v>47.59</v>
      </c>
      <c r="J46" s="27">
        <v>4.4889999999999999</v>
      </c>
      <c r="K46" s="28">
        <v>4.5999999999999996</v>
      </c>
    </row>
    <row r="47" spans="1:11" x14ac:dyDescent="0.2">
      <c r="A47" s="3">
        <f t="shared" si="0"/>
        <v>2018</v>
      </c>
      <c r="B47" s="26">
        <v>43160</v>
      </c>
      <c r="C47" s="27">
        <v>42.62</v>
      </c>
      <c r="D47" s="27">
        <v>40.68</v>
      </c>
      <c r="E47" s="27">
        <v>39.26</v>
      </c>
      <c r="F47" s="27">
        <v>44.4</v>
      </c>
      <c r="G47" s="27">
        <v>44.19</v>
      </c>
      <c r="J47" s="27">
        <v>4.4269999999999996</v>
      </c>
      <c r="K47" s="28">
        <v>4.54</v>
      </c>
    </row>
    <row r="48" spans="1:11" x14ac:dyDescent="0.2">
      <c r="A48" s="3">
        <f t="shared" si="0"/>
        <v>2018</v>
      </c>
      <c r="B48" s="26">
        <v>43191</v>
      </c>
      <c r="C48" s="27">
        <v>38.409999999999997</v>
      </c>
      <c r="D48" s="27">
        <v>41.09</v>
      </c>
      <c r="E48" s="27">
        <v>31.87</v>
      </c>
      <c r="F48" s="27">
        <v>42.33</v>
      </c>
      <c r="G48" s="27">
        <v>41.44</v>
      </c>
      <c r="J48" s="27">
        <v>4.0095000000000001</v>
      </c>
      <c r="K48" s="28">
        <v>3.85</v>
      </c>
    </row>
    <row r="49" spans="1:11" x14ac:dyDescent="0.2">
      <c r="A49" s="3">
        <f t="shared" si="0"/>
        <v>2018</v>
      </c>
      <c r="B49" s="26">
        <v>43221</v>
      </c>
      <c r="C49" s="27">
        <v>31.96</v>
      </c>
      <c r="D49" s="27">
        <v>38.340000000000003</v>
      </c>
      <c r="E49" s="27">
        <v>28.8</v>
      </c>
      <c r="F49" s="27">
        <v>39.799999999999997</v>
      </c>
      <c r="G49" s="27">
        <v>39.61</v>
      </c>
      <c r="J49" s="27">
        <v>3.9504999999999999</v>
      </c>
      <c r="K49" s="28">
        <v>3.82</v>
      </c>
    </row>
    <row r="50" spans="1:11" x14ac:dyDescent="0.2">
      <c r="A50" s="3">
        <f t="shared" si="0"/>
        <v>2018</v>
      </c>
      <c r="B50" s="26">
        <v>43252</v>
      </c>
      <c r="C50" s="27">
        <v>32.94</v>
      </c>
      <c r="D50" s="27">
        <v>36.409999999999997</v>
      </c>
      <c r="E50" s="27">
        <v>26.94</v>
      </c>
      <c r="F50" s="27">
        <v>41.27</v>
      </c>
      <c r="G50" s="27">
        <v>41.72</v>
      </c>
      <c r="J50" s="27">
        <v>3.9784999999999999</v>
      </c>
      <c r="K50" s="28">
        <v>3.81</v>
      </c>
    </row>
    <row r="51" spans="1:11" x14ac:dyDescent="0.2">
      <c r="A51" s="3">
        <f t="shared" si="0"/>
        <v>2018</v>
      </c>
      <c r="B51" s="26">
        <v>43282</v>
      </c>
      <c r="C51" s="27">
        <v>41.71</v>
      </c>
      <c r="D51" s="27">
        <v>44.67</v>
      </c>
      <c r="E51" s="27">
        <v>36.44</v>
      </c>
      <c r="F51" s="27">
        <v>48.02</v>
      </c>
      <c r="G51" s="27">
        <v>46.64</v>
      </c>
      <c r="J51" s="27">
        <v>4.0330000000000004</v>
      </c>
      <c r="K51" s="28">
        <v>4.0199999999999996</v>
      </c>
    </row>
    <row r="52" spans="1:11" x14ac:dyDescent="0.2">
      <c r="A52" s="3">
        <f t="shared" si="0"/>
        <v>2018</v>
      </c>
      <c r="B52" s="26">
        <v>43313</v>
      </c>
      <c r="C52" s="27">
        <v>48.81</v>
      </c>
      <c r="D52" s="27">
        <v>46.33</v>
      </c>
      <c r="E52" s="27">
        <v>45.06</v>
      </c>
      <c r="F52" s="27">
        <v>49.92</v>
      </c>
      <c r="G52" s="27">
        <v>49.38</v>
      </c>
      <c r="J52" s="27">
        <v>4.0460000000000003</v>
      </c>
      <c r="K52" s="28">
        <v>4.0199999999999996</v>
      </c>
    </row>
    <row r="53" spans="1:11" x14ac:dyDescent="0.2">
      <c r="A53" s="3">
        <f t="shared" si="0"/>
        <v>2018</v>
      </c>
      <c r="B53" s="26">
        <v>43344</v>
      </c>
      <c r="C53" s="27">
        <v>46.97</v>
      </c>
      <c r="D53" s="27">
        <v>41.88</v>
      </c>
      <c r="E53" s="27">
        <v>44.14</v>
      </c>
      <c r="F53" s="27">
        <v>46.6</v>
      </c>
      <c r="G53" s="27">
        <v>45.97</v>
      </c>
      <c r="J53" s="27">
        <v>4.0410000000000004</v>
      </c>
      <c r="K53" s="28">
        <v>4.05</v>
      </c>
    </row>
    <row r="54" spans="1:11" x14ac:dyDescent="0.2">
      <c r="A54" s="3">
        <f t="shared" si="0"/>
        <v>2018</v>
      </c>
      <c r="B54" s="26">
        <v>43374</v>
      </c>
      <c r="C54" s="27">
        <v>44.8</v>
      </c>
      <c r="D54" s="27">
        <v>41.97</v>
      </c>
      <c r="E54" s="27">
        <v>41.3</v>
      </c>
      <c r="F54" s="27">
        <v>44.3</v>
      </c>
      <c r="G54" s="27">
        <v>45.93</v>
      </c>
      <c r="J54" s="27">
        <v>4.0659999999999998</v>
      </c>
      <c r="K54" s="28">
        <v>4.07</v>
      </c>
    </row>
    <row r="55" spans="1:11" x14ac:dyDescent="0.2">
      <c r="A55" s="3">
        <f t="shared" si="0"/>
        <v>2018</v>
      </c>
      <c r="B55" s="26">
        <v>43405</v>
      </c>
      <c r="C55" s="27">
        <v>46.45</v>
      </c>
      <c r="D55" s="27">
        <v>40.369999999999997</v>
      </c>
      <c r="E55" s="27">
        <v>43.3</v>
      </c>
      <c r="F55" s="27">
        <v>45.78</v>
      </c>
      <c r="G55" s="27">
        <v>46.24</v>
      </c>
      <c r="J55" s="27">
        <v>4.2869999999999999</v>
      </c>
      <c r="K55" s="28">
        <v>4.7</v>
      </c>
    </row>
    <row r="56" spans="1:11" x14ac:dyDescent="0.2">
      <c r="A56" s="3">
        <f t="shared" si="0"/>
        <v>2018</v>
      </c>
      <c r="B56" s="26">
        <v>43435</v>
      </c>
      <c r="C56" s="27">
        <v>49.86</v>
      </c>
      <c r="D56" s="27">
        <v>41.65</v>
      </c>
      <c r="E56" s="27">
        <v>47.17</v>
      </c>
      <c r="F56" s="27">
        <v>48.93</v>
      </c>
      <c r="G56" s="27">
        <v>48.56</v>
      </c>
      <c r="J56" s="27">
        <v>4.5049999999999999</v>
      </c>
      <c r="K56" s="28">
        <v>5.05</v>
      </c>
    </row>
    <row r="57" spans="1:11" x14ac:dyDescent="0.2">
      <c r="A57" s="3">
        <f t="shared" si="0"/>
        <v>2019</v>
      </c>
      <c r="B57" s="26">
        <v>43466</v>
      </c>
      <c r="C57" s="27">
        <v>49.01</v>
      </c>
      <c r="D57" s="27">
        <v>44.45</v>
      </c>
      <c r="E57" s="27">
        <v>48.2</v>
      </c>
      <c r="F57" s="27">
        <v>49.23</v>
      </c>
      <c r="G57" s="27">
        <v>49.34</v>
      </c>
      <c r="J57" s="27">
        <v>4.6105</v>
      </c>
      <c r="K57" s="28">
        <v>4.9400000000000004</v>
      </c>
    </row>
    <row r="58" spans="1:11" x14ac:dyDescent="0.2">
      <c r="A58" s="3">
        <f t="shared" si="0"/>
        <v>2019</v>
      </c>
      <c r="B58" s="26">
        <v>43497</v>
      </c>
      <c r="C58" s="27">
        <v>47.88</v>
      </c>
      <c r="D58" s="27">
        <v>43.93</v>
      </c>
      <c r="E58" s="27">
        <v>44.95</v>
      </c>
      <c r="F58" s="27">
        <v>48.29</v>
      </c>
      <c r="G58" s="27">
        <v>48.13</v>
      </c>
      <c r="J58" s="27">
        <v>4.5945</v>
      </c>
      <c r="K58" s="28">
        <v>4.72</v>
      </c>
    </row>
    <row r="59" spans="1:11" x14ac:dyDescent="0.2">
      <c r="A59" s="3">
        <f t="shared" si="0"/>
        <v>2019</v>
      </c>
      <c r="B59" s="26">
        <v>43525</v>
      </c>
      <c r="C59" s="27">
        <v>45.06</v>
      </c>
      <c r="D59" s="27">
        <v>42.77</v>
      </c>
      <c r="E59" s="27">
        <v>41.74</v>
      </c>
      <c r="F59" s="27">
        <v>45.56</v>
      </c>
      <c r="G59" s="27">
        <v>44.58</v>
      </c>
      <c r="J59" s="27">
        <v>4.5324999999999998</v>
      </c>
      <c r="K59" s="28">
        <v>4.66</v>
      </c>
    </row>
    <row r="60" spans="1:11" x14ac:dyDescent="0.2">
      <c r="A60" s="3">
        <f t="shared" si="0"/>
        <v>2019</v>
      </c>
      <c r="B60" s="26">
        <v>43556</v>
      </c>
      <c r="C60" s="27">
        <v>41.37</v>
      </c>
      <c r="D60" s="27">
        <v>43.75</v>
      </c>
      <c r="E60" s="27">
        <v>34.799999999999997</v>
      </c>
      <c r="F60" s="27">
        <v>43.72</v>
      </c>
      <c r="G60" s="27">
        <v>42.11</v>
      </c>
      <c r="J60" s="27">
        <v>4.1624999999999996</v>
      </c>
      <c r="K60" s="28">
        <v>3.96</v>
      </c>
    </row>
    <row r="61" spans="1:11" x14ac:dyDescent="0.2">
      <c r="A61" s="3">
        <f t="shared" si="0"/>
        <v>2019</v>
      </c>
      <c r="B61" s="26">
        <v>43586</v>
      </c>
      <c r="C61" s="27">
        <v>34.57</v>
      </c>
      <c r="D61" s="27">
        <v>40.65</v>
      </c>
      <c r="E61" s="27">
        <v>31.42</v>
      </c>
      <c r="F61" s="27">
        <v>41.08</v>
      </c>
      <c r="G61" s="27">
        <v>40.130000000000003</v>
      </c>
      <c r="J61" s="27">
        <v>4.1064999999999996</v>
      </c>
      <c r="K61" s="28">
        <v>3.93</v>
      </c>
    </row>
    <row r="62" spans="1:11" x14ac:dyDescent="0.2">
      <c r="A62" s="3">
        <f t="shared" si="0"/>
        <v>2019</v>
      </c>
      <c r="B62" s="26">
        <v>43617</v>
      </c>
      <c r="C62" s="27">
        <v>35.17</v>
      </c>
      <c r="D62" s="27">
        <v>38.520000000000003</v>
      </c>
      <c r="E62" s="27">
        <v>29.17</v>
      </c>
      <c r="F62" s="27">
        <v>42.23</v>
      </c>
      <c r="G62" s="27">
        <v>41.93</v>
      </c>
      <c r="J62" s="27">
        <v>4.1364999999999998</v>
      </c>
      <c r="K62" s="28">
        <v>3.93</v>
      </c>
    </row>
    <row r="63" spans="1:11" x14ac:dyDescent="0.2">
      <c r="A63" s="3">
        <f t="shared" si="0"/>
        <v>2019</v>
      </c>
      <c r="B63" s="26">
        <v>43647</v>
      </c>
      <c r="C63" s="27">
        <v>44.8</v>
      </c>
      <c r="D63" s="27">
        <v>47.43</v>
      </c>
      <c r="E63" s="27">
        <v>39.46</v>
      </c>
      <c r="F63" s="27">
        <v>49.62</v>
      </c>
      <c r="G63" s="27">
        <v>47.44</v>
      </c>
      <c r="J63" s="27">
        <v>4.1929999999999996</v>
      </c>
      <c r="K63" s="28">
        <v>4.1100000000000003</v>
      </c>
    </row>
    <row r="64" spans="1:11" x14ac:dyDescent="0.2">
      <c r="A64" s="3">
        <f t="shared" si="0"/>
        <v>2019</v>
      </c>
      <c r="B64" s="26">
        <v>43678</v>
      </c>
      <c r="C64" s="27">
        <v>51.45</v>
      </c>
      <c r="D64" s="27">
        <v>48.65</v>
      </c>
      <c r="E64" s="27">
        <v>47.7</v>
      </c>
      <c r="F64" s="27">
        <v>51.21</v>
      </c>
      <c r="G64" s="27">
        <v>49.94</v>
      </c>
      <c r="J64" s="27">
        <v>4.2110000000000003</v>
      </c>
      <c r="K64" s="28">
        <v>4.13</v>
      </c>
    </row>
    <row r="65" spans="1:11" x14ac:dyDescent="0.2">
      <c r="A65" s="3">
        <f t="shared" si="0"/>
        <v>2019</v>
      </c>
      <c r="B65" s="26">
        <v>43709</v>
      </c>
      <c r="C65" s="27">
        <v>49.56</v>
      </c>
      <c r="D65" s="27">
        <v>44.19</v>
      </c>
      <c r="E65" s="27">
        <v>46.73</v>
      </c>
      <c r="F65" s="27">
        <v>47.88</v>
      </c>
      <c r="G65" s="27">
        <v>46.44</v>
      </c>
      <c r="J65" s="27">
        <v>4.2080000000000002</v>
      </c>
      <c r="K65" s="28">
        <v>4.16</v>
      </c>
    </row>
    <row r="66" spans="1:11" x14ac:dyDescent="0.2">
      <c r="A66" s="3">
        <f t="shared" si="0"/>
        <v>2019</v>
      </c>
      <c r="B66" s="26">
        <v>43739</v>
      </c>
      <c r="C66" s="27">
        <v>47.44</v>
      </c>
      <c r="D66" s="27">
        <v>44.29</v>
      </c>
      <c r="E66" s="27">
        <v>43.94</v>
      </c>
      <c r="F66" s="27">
        <v>45.58</v>
      </c>
      <c r="G66" s="27">
        <v>46.49</v>
      </c>
      <c r="J66" s="27">
        <v>4.2380000000000004</v>
      </c>
      <c r="K66" s="28">
        <v>4.18</v>
      </c>
    </row>
    <row r="67" spans="1:11" x14ac:dyDescent="0.2">
      <c r="A67" s="3">
        <f t="shared" si="0"/>
        <v>2019</v>
      </c>
      <c r="B67" s="26">
        <v>43770</v>
      </c>
      <c r="C67" s="27">
        <v>49.06</v>
      </c>
      <c r="D67" s="27">
        <v>42.68</v>
      </c>
      <c r="E67" s="27">
        <v>45.91</v>
      </c>
      <c r="F67" s="27">
        <v>47.06</v>
      </c>
      <c r="G67" s="27">
        <v>46.75</v>
      </c>
      <c r="J67" s="27">
        <v>4.4219999999999997</v>
      </c>
      <c r="K67" s="28">
        <v>4.71</v>
      </c>
    </row>
    <row r="68" spans="1:11" x14ac:dyDescent="0.2">
      <c r="A68" s="3">
        <f t="shared" si="0"/>
        <v>2019</v>
      </c>
      <c r="B68" s="26">
        <v>43800</v>
      </c>
      <c r="C68" s="27">
        <v>52.45</v>
      </c>
      <c r="D68" s="27">
        <v>43.96</v>
      </c>
      <c r="E68" s="27">
        <v>49.76</v>
      </c>
      <c r="F68" s="27">
        <v>50.21</v>
      </c>
      <c r="G68" s="27">
        <v>49.04</v>
      </c>
      <c r="J68" s="27">
        <v>4.6559999999999997</v>
      </c>
      <c r="K68" s="28">
        <v>5.09</v>
      </c>
    </row>
    <row r="69" spans="1:11" x14ac:dyDescent="0.2">
      <c r="A69" s="3">
        <f t="shared" si="0"/>
        <v>2020</v>
      </c>
      <c r="B69" s="26">
        <v>43831</v>
      </c>
      <c r="C69" s="27">
        <v>51.43</v>
      </c>
      <c r="D69" s="27">
        <v>46.82</v>
      </c>
      <c r="E69" s="27">
        <v>50.62</v>
      </c>
      <c r="F69" s="27">
        <v>50.87</v>
      </c>
      <c r="G69" s="27">
        <v>50.98</v>
      </c>
      <c r="J69" s="27">
        <v>4.7584999999999997</v>
      </c>
      <c r="K69" s="28">
        <v>4.99</v>
      </c>
    </row>
    <row r="70" spans="1:11" x14ac:dyDescent="0.2">
      <c r="A70" s="3">
        <f t="shared" si="0"/>
        <v>2020</v>
      </c>
      <c r="B70" s="26">
        <v>43862</v>
      </c>
      <c r="C70" s="27">
        <v>50.35</v>
      </c>
      <c r="D70" s="27">
        <v>46.33</v>
      </c>
      <c r="E70" s="27">
        <v>47.41</v>
      </c>
      <c r="F70" s="27">
        <v>49.96</v>
      </c>
      <c r="G70" s="27">
        <v>49.81</v>
      </c>
      <c r="J70" s="27">
        <v>4.7424999999999997</v>
      </c>
      <c r="K70" s="28">
        <v>4.78</v>
      </c>
    </row>
    <row r="71" spans="1:11" x14ac:dyDescent="0.2">
      <c r="A71" s="3">
        <f t="shared" si="0"/>
        <v>2020</v>
      </c>
      <c r="B71" s="26">
        <v>43891</v>
      </c>
      <c r="C71" s="27">
        <v>47.48</v>
      </c>
      <c r="D71" s="27">
        <v>45.14</v>
      </c>
      <c r="E71" s="27">
        <v>44.16</v>
      </c>
      <c r="F71" s="27">
        <v>47.2</v>
      </c>
      <c r="G71" s="27">
        <v>46.22</v>
      </c>
      <c r="J71" s="27">
        <v>4.6805000000000003</v>
      </c>
      <c r="K71" s="28">
        <v>4.74</v>
      </c>
    </row>
    <row r="72" spans="1:11" x14ac:dyDescent="0.2">
      <c r="A72" s="3">
        <f t="shared" si="0"/>
        <v>2020</v>
      </c>
      <c r="B72" s="26">
        <v>43922</v>
      </c>
      <c r="C72" s="27">
        <v>43.8</v>
      </c>
      <c r="D72" s="27">
        <v>46.12</v>
      </c>
      <c r="E72" s="27">
        <v>37.229999999999997</v>
      </c>
      <c r="F72" s="27">
        <v>45.37</v>
      </c>
      <c r="G72" s="27">
        <v>43.75</v>
      </c>
      <c r="J72" s="27">
        <v>4.3185000000000002</v>
      </c>
      <c r="K72" s="28">
        <v>4.08</v>
      </c>
    </row>
    <row r="73" spans="1:11" x14ac:dyDescent="0.2">
      <c r="A73" s="3">
        <f t="shared" si="0"/>
        <v>2020</v>
      </c>
      <c r="B73" s="26">
        <v>43952</v>
      </c>
      <c r="C73" s="27">
        <v>36.57</v>
      </c>
      <c r="D73" s="27">
        <v>42.72</v>
      </c>
      <c r="E73" s="27">
        <v>33.450000000000003</v>
      </c>
      <c r="F73" s="27">
        <v>42.45</v>
      </c>
      <c r="G73" s="27">
        <v>41.47</v>
      </c>
      <c r="J73" s="27">
        <v>4.2655000000000003</v>
      </c>
      <c r="K73" s="28">
        <v>4.04</v>
      </c>
    </row>
    <row r="74" spans="1:11" x14ac:dyDescent="0.2">
      <c r="A74" s="3">
        <f t="shared" ref="A74:A137" si="1">YEAR(B74)</f>
        <v>2020</v>
      </c>
      <c r="B74" s="26">
        <v>43983</v>
      </c>
      <c r="C74" s="27">
        <v>38.01</v>
      </c>
      <c r="D74" s="27">
        <v>41.1</v>
      </c>
      <c r="E74" s="27">
        <v>32</v>
      </c>
      <c r="F74" s="27">
        <v>44.2</v>
      </c>
      <c r="G74" s="27">
        <v>43.92</v>
      </c>
      <c r="J74" s="27">
        <v>4.2945000000000002</v>
      </c>
      <c r="K74" s="28">
        <v>4.04</v>
      </c>
    </row>
    <row r="75" spans="1:11" x14ac:dyDescent="0.2">
      <c r="A75" s="3">
        <f t="shared" si="1"/>
        <v>2020</v>
      </c>
      <c r="B75" s="26">
        <v>44013</v>
      </c>
      <c r="C75" s="27">
        <v>47.22</v>
      </c>
      <c r="D75" s="27">
        <v>49.8</v>
      </c>
      <c r="E75" s="27">
        <v>41.88</v>
      </c>
      <c r="F75" s="27">
        <v>51.26</v>
      </c>
      <c r="G75" s="27">
        <v>49.07</v>
      </c>
      <c r="J75" s="27">
        <v>4.3499999999999996</v>
      </c>
      <c r="K75" s="28">
        <v>4.25</v>
      </c>
    </row>
    <row r="76" spans="1:11" x14ac:dyDescent="0.2">
      <c r="A76" s="3">
        <f t="shared" si="1"/>
        <v>2020</v>
      </c>
      <c r="B76" s="26">
        <v>44044</v>
      </c>
      <c r="C76" s="27">
        <v>53.52</v>
      </c>
      <c r="D76" s="27">
        <v>50.65</v>
      </c>
      <c r="E76" s="27">
        <v>49.78</v>
      </c>
      <c r="F76" s="27">
        <v>52.57</v>
      </c>
      <c r="G76" s="27">
        <v>51.29</v>
      </c>
      <c r="J76" s="27">
        <v>4.3760000000000003</v>
      </c>
      <c r="K76" s="28">
        <v>4.2300000000000004</v>
      </c>
    </row>
    <row r="77" spans="1:11" x14ac:dyDescent="0.2">
      <c r="A77" s="3">
        <f t="shared" si="1"/>
        <v>2020</v>
      </c>
      <c r="B77" s="26">
        <v>44075</v>
      </c>
      <c r="C77" s="27">
        <v>52.28</v>
      </c>
      <c r="D77" s="27">
        <v>46.81</v>
      </c>
      <c r="E77" s="27">
        <v>49.43</v>
      </c>
      <c r="F77" s="27">
        <v>49.74</v>
      </c>
      <c r="G77" s="27">
        <v>48.37</v>
      </c>
      <c r="J77" s="27">
        <v>4.3730000000000002</v>
      </c>
      <c r="K77" s="28">
        <v>4.28</v>
      </c>
    </row>
    <row r="78" spans="1:11" x14ac:dyDescent="0.2">
      <c r="A78" s="3">
        <f t="shared" si="1"/>
        <v>2020</v>
      </c>
      <c r="B78" s="26">
        <v>44105</v>
      </c>
      <c r="C78" s="27">
        <v>49.88</v>
      </c>
      <c r="D78" s="27">
        <v>46.66</v>
      </c>
      <c r="E78" s="27">
        <v>46.37</v>
      </c>
      <c r="F78" s="27">
        <v>47.23</v>
      </c>
      <c r="G78" s="27">
        <v>48.13</v>
      </c>
      <c r="J78" s="27">
        <v>4.4059999999999997</v>
      </c>
      <c r="K78" s="28">
        <v>4.32</v>
      </c>
    </row>
    <row r="79" spans="1:11" x14ac:dyDescent="0.2">
      <c r="A79" s="3">
        <f t="shared" si="1"/>
        <v>2020</v>
      </c>
      <c r="B79" s="26">
        <v>44136</v>
      </c>
      <c r="C79" s="27">
        <v>53.22</v>
      </c>
      <c r="D79" s="27">
        <v>44.36</v>
      </c>
      <c r="E79" s="27">
        <v>50.23</v>
      </c>
      <c r="F79" s="27">
        <v>50.18</v>
      </c>
      <c r="G79" s="27">
        <v>50.22</v>
      </c>
      <c r="J79" s="27">
        <v>5.0751999999999997</v>
      </c>
      <c r="K79" s="28">
        <v>5.38</v>
      </c>
    </row>
    <row r="80" spans="1:11" x14ac:dyDescent="0.2">
      <c r="A80" s="3">
        <f t="shared" si="1"/>
        <v>2020</v>
      </c>
      <c r="B80" s="26">
        <v>44166</v>
      </c>
      <c r="C80" s="27">
        <v>55.48</v>
      </c>
      <c r="D80" s="27">
        <v>46.21</v>
      </c>
      <c r="E80" s="27">
        <v>52.34</v>
      </c>
      <c r="F80" s="27">
        <v>52.61</v>
      </c>
      <c r="G80" s="27">
        <v>52.03</v>
      </c>
      <c r="J80" s="27">
        <v>5.2633000000000001</v>
      </c>
      <c r="K80" s="28">
        <v>5.64</v>
      </c>
    </row>
    <row r="81" spans="1:11" x14ac:dyDescent="0.2">
      <c r="A81" s="3">
        <f t="shared" si="1"/>
        <v>2021</v>
      </c>
      <c r="B81" s="26">
        <v>44197</v>
      </c>
      <c r="C81" s="27">
        <v>54.51</v>
      </c>
      <c r="D81" s="27">
        <v>47.92</v>
      </c>
      <c r="E81" s="27">
        <v>52.16</v>
      </c>
      <c r="F81" s="27">
        <v>53.12</v>
      </c>
      <c r="G81" s="27">
        <v>53.16</v>
      </c>
      <c r="J81" s="27">
        <v>5.2854999999999999</v>
      </c>
      <c r="K81" s="28">
        <v>5.54</v>
      </c>
    </row>
    <row r="82" spans="1:11" x14ac:dyDescent="0.2">
      <c r="A82" s="3">
        <f t="shared" si="1"/>
        <v>2021</v>
      </c>
      <c r="B82" s="26">
        <v>44228</v>
      </c>
      <c r="C82" s="27">
        <v>52.94</v>
      </c>
      <c r="D82" s="27">
        <v>48.03</v>
      </c>
      <c r="E82" s="27">
        <v>49.49</v>
      </c>
      <c r="F82" s="27">
        <v>52.26</v>
      </c>
      <c r="G82" s="27">
        <v>52.19</v>
      </c>
      <c r="J82" s="27">
        <v>5.2384000000000004</v>
      </c>
      <c r="K82" s="28">
        <v>5.34</v>
      </c>
    </row>
    <row r="83" spans="1:11" x14ac:dyDescent="0.2">
      <c r="A83" s="3">
        <f t="shared" si="1"/>
        <v>2021</v>
      </c>
      <c r="B83" s="26">
        <v>44256</v>
      </c>
      <c r="C83" s="27">
        <v>47.12</v>
      </c>
      <c r="D83" s="27">
        <v>45.01</v>
      </c>
      <c r="E83" s="27">
        <v>43.63</v>
      </c>
      <c r="F83" s="27">
        <v>47.66</v>
      </c>
      <c r="G83" s="27">
        <v>47.2</v>
      </c>
      <c r="J83" s="27">
        <v>5.0774999999999997</v>
      </c>
      <c r="K83" s="28">
        <v>5.28</v>
      </c>
    </row>
    <row r="84" spans="1:11" x14ac:dyDescent="0.2">
      <c r="A84" s="3">
        <f t="shared" si="1"/>
        <v>2021</v>
      </c>
      <c r="B84" s="26">
        <v>44287</v>
      </c>
      <c r="C84" s="27">
        <v>44.49</v>
      </c>
      <c r="D84" s="27">
        <v>45.91</v>
      </c>
      <c r="E84" s="27">
        <v>39.42</v>
      </c>
      <c r="F84" s="27">
        <v>47.45</v>
      </c>
      <c r="G84" s="27">
        <v>46.97</v>
      </c>
      <c r="J84" s="27">
        <v>4.8502999999999998</v>
      </c>
      <c r="K84" s="28">
        <v>4.7300000000000004</v>
      </c>
    </row>
    <row r="85" spans="1:11" x14ac:dyDescent="0.2">
      <c r="A85" s="3">
        <f t="shared" si="1"/>
        <v>2021</v>
      </c>
      <c r="B85" s="26">
        <v>44317</v>
      </c>
      <c r="C85" s="27">
        <v>38.200000000000003</v>
      </c>
      <c r="D85" s="27">
        <v>43.89</v>
      </c>
      <c r="E85" s="27">
        <v>34.97</v>
      </c>
      <c r="F85" s="27">
        <v>44.87</v>
      </c>
      <c r="G85" s="27">
        <v>44.16</v>
      </c>
      <c r="J85" s="27">
        <v>4.7083000000000004</v>
      </c>
      <c r="K85" s="28">
        <v>4.57</v>
      </c>
    </row>
    <row r="86" spans="1:11" x14ac:dyDescent="0.2">
      <c r="A86" s="3">
        <f t="shared" si="1"/>
        <v>2021</v>
      </c>
      <c r="B86" s="26">
        <v>44348</v>
      </c>
      <c r="C86" s="27">
        <v>41.63</v>
      </c>
      <c r="D86" s="27">
        <v>44.5</v>
      </c>
      <c r="E86" s="27">
        <v>36.840000000000003</v>
      </c>
      <c r="F86" s="27">
        <v>47.29</v>
      </c>
      <c r="G86" s="27">
        <v>47.27</v>
      </c>
      <c r="J86" s="27">
        <v>4.7313000000000001</v>
      </c>
      <c r="K86" s="28">
        <v>4.59</v>
      </c>
    </row>
    <row r="87" spans="1:11" x14ac:dyDescent="0.2">
      <c r="A87" s="3">
        <f t="shared" si="1"/>
        <v>2021</v>
      </c>
      <c r="B87" s="26">
        <v>44378</v>
      </c>
      <c r="C87" s="27">
        <v>51.47</v>
      </c>
      <c r="D87" s="27">
        <v>53.26</v>
      </c>
      <c r="E87" s="27">
        <v>46.79</v>
      </c>
      <c r="F87" s="27">
        <v>55.29</v>
      </c>
      <c r="G87" s="27">
        <v>54.29</v>
      </c>
      <c r="J87" s="27">
        <v>4.7746000000000004</v>
      </c>
      <c r="K87" s="28">
        <v>4.6900000000000004</v>
      </c>
    </row>
    <row r="88" spans="1:11" x14ac:dyDescent="0.2">
      <c r="A88" s="3">
        <f t="shared" si="1"/>
        <v>2021</v>
      </c>
      <c r="B88" s="26">
        <v>44409</v>
      </c>
      <c r="C88" s="27">
        <v>56.53</v>
      </c>
      <c r="D88" s="27">
        <v>54.59</v>
      </c>
      <c r="E88" s="27">
        <v>52.57</v>
      </c>
      <c r="F88" s="27">
        <v>56.93</v>
      </c>
      <c r="G88" s="27">
        <v>56.08</v>
      </c>
      <c r="J88" s="27">
        <v>4.8029999999999999</v>
      </c>
      <c r="K88" s="28">
        <v>4.71</v>
      </c>
    </row>
    <row r="89" spans="1:11" x14ac:dyDescent="0.2">
      <c r="A89" s="3">
        <f t="shared" si="1"/>
        <v>2021</v>
      </c>
      <c r="B89" s="26">
        <v>44440</v>
      </c>
      <c r="C89" s="27">
        <v>53.55</v>
      </c>
      <c r="D89" s="27">
        <v>48.57</v>
      </c>
      <c r="E89" s="27">
        <v>50.4</v>
      </c>
      <c r="F89" s="27">
        <v>51.84</v>
      </c>
      <c r="G89" s="27">
        <v>51.2</v>
      </c>
      <c r="J89" s="27">
        <v>4.8216999999999999</v>
      </c>
      <c r="K89" s="28">
        <v>4.75</v>
      </c>
    </row>
    <row r="90" spans="1:11" x14ac:dyDescent="0.2">
      <c r="A90" s="3">
        <f t="shared" si="1"/>
        <v>2021</v>
      </c>
      <c r="B90" s="26">
        <v>44470</v>
      </c>
      <c r="C90" s="27">
        <v>51.64</v>
      </c>
      <c r="D90" s="27">
        <v>46.47</v>
      </c>
      <c r="E90" s="27">
        <v>48.26</v>
      </c>
      <c r="F90" s="27">
        <v>49.74</v>
      </c>
      <c r="G90" s="27">
        <v>50.71</v>
      </c>
      <c r="J90" s="27">
        <v>4.8615000000000004</v>
      </c>
      <c r="K90" s="28">
        <v>4.79</v>
      </c>
    </row>
    <row r="91" spans="1:11" x14ac:dyDescent="0.2">
      <c r="A91" s="3">
        <f t="shared" si="1"/>
        <v>2021</v>
      </c>
      <c r="B91" s="26">
        <v>44501</v>
      </c>
      <c r="C91" s="27">
        <v>57.9</v>
      </c>
      <c r="D91" s="27">
        <v>46.26</v>
      </c>
      <c r="E91" s="27">
        <v>55.02</v>
      </c>
      <c r="F91" s="27">
        <v>53.61</v>
      </c>
      <c r="G91" s="27">
        <v>54.05</v>
      </c>
      <c r="J91" s="27">
        <v>5.7283999999999997</v>
      </c>
      <c r="K91" s="28">
        <v>6.06</v>
      </c>
    </row>
    <row r="92" spans="1:11" x14ac:dyDescent="0.2">
      <c r="A92" s="3">
        <f t="shared" si="1"/>
        <v>2021</v>
      </c>
      <c r="B92" s="26">
        <v>44531</v>
      </c>
      <c r="C92" s="27">
        <v>58.24</v>
      </c>
      <c r="D92" s="27">
        <v>48.27</v>
      </c>
      <c r="E92" s="27">
        <v>54.7</v>
      </c>
      <c r="F92" s="27">
        <v>54.88</v>
      </c>
      <c r="G92" s="27">
        <v>54.87</v>
      </c>
      <c r="J92" s="27">
        <v>5.8704999999999998</v>
      </c>
      <c r="K92" s="28">
        <v>6.2</v>
      </c>
    </row>
    <row r="93" spans="1:11" x14ac:dyDescent="0.2">
      <c r="A93" s="3">
        <f t="shared" si="1"/>
        <v>2022</v>
      </c>
      <c r="B93" s="26">
        <v>44562</v>
      </c>
      <c r="C93" s="27">
        <v>57.82</v>
      </c>
      <c r="D93" s="27">
        <v>49.21</v>
      </c>
      <c r="E93" s="27">
        <v>53.94</v>
      </c>
      <c r="F93" s="27">
        <v>55.56</v>
      </c>
      <c r="G93" s="27">
        <v>55.56</v>
      </c>
      <c r="J93" s="27">
        <v>5.8125</v>
      </c>
      <c r="K93" s="28">
        <v>6.09</v>
      </c>
    </row>
    <row r="94" spans="1:11" x14ac:dyDescent="0.2">
      <c r="A94" s="3">
        <f t="shared" si="1"/>
        <v>2022</v>
      </c>
      <c r="B94" s="26">
        <v>44593</v>
      </c>
      <c r="C94" s="27">
        <v>55.57</v>
      </c>
      <c r="D94" s="27">
        <v>49.76</v>
      </c>
      <c r="E94" s="27">
        <v>51.6</v>
      </c>
      <c r="F94" s="27">
        <v>54.58</v>
      </c>
      <c r="G94" s="27">
        <v>54.61</v>
      </c>
      <c r="J94" s="27">
        <v>5.7343999999999999</v>
      </c>
      <c r="K94" s="28">
        <v>5.9</v>
      </c>
    </row>
    <row r="95" spans="1:11" x14ac:dyDescent="0.2">
      <c r="A95" s="3">
        <f t="shared" si="1"/>
        <v>2022</v>
      </c>
      <c r="B95" s="26">
        <v>44621</v>
      </c>
      <c r="C95" s="27">
        <v>46.54</v>
      </c>
      <c r="D95" s="27">
        <v>44.64</v>
      </c>
      <c r="E95" s="27">
        <v>42.92</v>
      </c>
      <c r="F95" s="27">
        <v>47.99</v>
      </c>
      <c r="G95" s="27">
        <v>48</v>
      </c>
      <c r="J95" s="27">
        <v>5.4745999999999997</v>
      </c>
      <c r="K95" s="28">
        <v>5.83</v>
      </c>
    </row>
    <row r="96" spans="1:11" x14ac:dyDescent="0.2">
      <c r="A96" s="3">
        <f t="shared" si="1"/>
        <v>2022</v>
      </c>
      <c r="B96" s="26">
        <v>44652</v>
      </c>
      <c r="C96" s="27">
        <v>45.18</v>
      </c>
      <c r="D96" s="27">
        <v>45.7</v>
      </c>
      <c r="E96" s="27">
        <v>41.62</v>
      </c>
      <c r="F96" s="27">
        <v>49.53</v>
      </c>
      <c r="G96" s="27">
        <v>50.2</v>
      </c>
      <c r="J96" s="27">
        <v>5.3821000000000003</v>
      </c>
      <c r="K96" s="28">
        <v>5.39</v>
      </c>
    </row>
    <row r="97" spans="1:11" x14ac:dyDescent="0.2">
      <c r="A97" s="3">
        <f t="shared" si="1"/>
        <v>2022</v>
      </c>
      <c r="B97" s="26">
        <v>44682</v>
      </c>
      <c r="C97" s="27">
        <v>39.82</v>
      </c>
      <c r="D97" s="27">
        <v>45.06</v>
      </c>
      <c r="E97" s="27">
        <v>36.5</v>
      </c>
      <c r="F97" s="27">
        <v>47.29</v>
      </c>
      <c r="G97" s="27">
        <v>46.86</v>
      </c>
      <c r="J97" s="27">
        <v>5.1510999999999996</v>
      </c>
      <c r="K97" s="28">
        <v>5.0999999999999996</v>
      </c>
    </row>
    <row r="98" spans="1:11" x14ac:dyDescent="0.2">
      <c r="A98" s="3">
        <f t="shared" si="1"/>
        <v>2022</v>
      </c>
      <c r="B98" s="26">
        <v>44713</v>
      </c>
      <c r="C98" s="27">
        <v>45.25</v>
      </c>
      <c r="D98" s="27">
        <v>47.9</v>
      </c>
      <c r="E98" s="27">
        <v>41.68</v>
      </c>
      <c r="F98" s="27">
        <v>50.37</v>
      </c>
      <c r="G98" s="27">
        <v>50.63</v>
      </c>
      <c r="J98" s="27">
        <v>5.1681999999999997</v>
      </c>
      <c r="K98" s="28">
        <v>5.13</v>
      </c>
    </row>
    <row r="99" spans="1:11" x14ac:dyDescent="0.2">
      <c r="A99" s="3">
        <f t="shared" si="1"/>
        <v>2022</v>
      </c>
      <c r="B99" s="26">
        <v>44743</v>
      </c>
      <c r="C99" s="27">
        <v>55.33</v>
      </c>
      <c r="D99" s="27">
        <v>56.38</v>
      </c>
      <c r="E99" s="27">
        <v>51.32</v>
      </c>
      <c r="F99" s="27">
        <v>58.96</v>
      </c>
      <c r="G99" s="27">
        <v>59.14</v>
      </c>
      <c r="J99" s="27">
        <v>5.1993</v>
      </c>
      <c r="K99" s="28">
        <v>5.14</v>
      </c>
    </row>
    <row r="100" spans="1:11" x14ac:dyDescent="0.2">
      <c r="A100" s="3">
        <f t="shared" si="1"/>
        <v>2022</v>
      </c>
      <c r="B100" s="26">
        <v>44774</v>
      </c>
      <c r="C100" s="27">
        <v>59.97</v>
      </c>
      <c r="D100" s="27">
        <v>58.86</v>
      </c>
      <c r="E100" s="27">
        <v>55.77</v>
      </c>
      <c r="F100" s="27">
        <v>61.67</v>
      </c>
      <c r="G100" s="27">
        <v>61.26</v>
      </c>
      <c r="J100" s="27">
        <v>5.23</v>
      </c>
      <c r="K100" s="28">
        <v>5.18</v>
      </c>
    </row>
    <row r="101" spans="1:11" x14ac:dyDescent="0.2">
      <c r="A101" s="3">
        <f t="shared" si="1"/>
        <v>2022</v>
      </c>
      <c r="B101" s="26">
        <v>44805</v>
      </c>
      <c r="C101" s="27">
        <v>54.82</v>
      </c>
      <c r="D101" s="27">
        <v>50.32</v>
      </c>
      <c r="E101" s="27">
        <v>51.37</v>
      </c>
      <c r="F101" s="27">
        <v>53.93</v>
      </c>
      <c r="G101" s="27">
        <v>54.04</v>
      </c>
      <c r="J101" s="27">
        <v>5.2705000000000002</v>
      </c>
      <c r="K101" s="28">
        <v>5.22</v>
      </c>
    </row>
    <row r="102" spans="1:11" x14ac:dyDescent="0.2">
      <c r="A102" s="3">
        <f t="shared" si="1"/>
        <v>2022</v>
      </c>
      <c r="B102" s="26">
        <v>44835</v>
      </c>
      <c r="C102" s="27">
        <v>53.61</v>
      </c>
      <c r="D102" s="27">
        <v>46.5</v>
      </c>
      <c r="E102" s="27">
        <v>50.33</v>
      </c>
      <c r="F102" s="27">
        <v>52.4</v>
      </c>
      <c r="G102" s="27">
        <v>53.53</v>
      </c>
      <c r="J102" s="27">
        <v>5.3170000000000002</v>
      </c>
      <c r="K102" s="28">
        <v>5.27</v>
      </c>
    </row>
    <row r="103" spans="1:11" x14ac:dyDescent="0.2">
      <c r="A103" s="3">
        <f t="shared" si="1"/>
        <v>2022</v>
      </c>
      <c r="B103" s="26">
        <v>44866</v>
      </c>
      <c r="C103" s="27">
        <v>60.12</v>
      </c>
      <c r="D103" s="27">
        <v>48.25</v>
      </c>
      <c r="E103" s="27">
        <v>56.7</v>
      </c>
      <c r="F103" s="27">
        <v>55.75</v>
      </c>
      <c r="G103" s="27">
        <v>56.45</v>
      </c>
      <c r="J103" s="27">
        <v>6.0503999999999998</v>
      </c>
      <c r="K103" s="28">
        <v>6.34</v>
      </c>
    </row>
    <row r="104" spans="1:11" x14ac:dyDescent="0.2">
      <c r="A104" s="3">
        <f t="shared" si="1"/>
        <v>2022</v>
      </c>
      <c r="B104" s="26">
        <v>44896</v>
      </c>
      <c r="C104" s="27">
        <v>61.6</v>
      </c>
      <c r="D104" s="27">
        <v>50.51</v>
      </c>
      <c r="E104" s="27">
        <v>58.05</v>
      </c>
      <c r="F104" s="27">
        <v>57.33</v>
      </c>
      <c r="G104" s="27">
        <v>57.34</v>
      </c>
      <c r="J104" s="27">
        <v>6.2272999999999996</v>
      </c>
      <c r="K104" s="28">
        <v>6.43</v>
      </c>
    </row>
    <row r="105" spans="1:11" x14ac:dyDescent="0.2">
      <c r="A105" s="3">
        <f t="shared" si="1"/>
        <v>2023</v>
      </c>
      <c r="B105" s="26">
        <v>44927</v>
      </c>
      <c r="C105" s="27">
        <v>59.2</v>
      </c>
      <c r="D105" s="27">
        <v>49.33</v>
      </c>
      <c r="E105" s="27">
        <v>55.22</v>
      </c>
      <c r="F105" s="27">
        <v>55.97</v>
      </c>
      <c r="G105" s="27">
        <v>55.97</v>
      </c>
      <c r="J105" s="27">
        <v>5.8658999999999999</v>
      </c>
      <c r="K105" s="28">
        <v>6.24</v>
      </c>
    </row>
    <row r="106" spans="1:11" x14ac:dyDescent="0.2">
      <c r="A106" s="3">
        <f t="shared" si="1"/>
        <v>2023</v>
      </c>
      <c r="B106" s="26">
        <v>44958</v>
      </c>
      <c r="C106" s="27">
        <v>56.7</v>
      </c>
      <c r="D106" s="27">
        <v>49.55</v>
      </c>
      <c r="E106" s="27">
        <v>52.66</v>
      </c>
      <c r="F106" s="27">
        <v>54.69</v>
      </c>
      <c r="G106" s="27">
        <v>54.74</v>
      </c>
      <c r="J106" s="27">
        <v>5.7835999999999999</v>
      </c>
      <c r="K106" s="28">
        <v>6.15</v>
      </c>
    </row>
    <row r="107" spans="1:11" x14ac:dyDescent="0.2">
      <c r="A107" s="3">
        <f t="shared" si="1"/>
        <v>2023</v>
      </c>
      <c r="B107" s="26">
        <v>44986</v>
      </c>
      <c r="C107" s="27">
        <v>47.33</v>
      </c>
      <c r="D107" s="27">
        <v>46.63</v>
      </c>
      <c r="E107" s="27">
        <v>43.64</v>
      </c>
      <c r="F107" s="27">
        <v>49.77</v>
      </c>
      <c r="G107" s="27">
        <v>49.78</v>
      </c>
      <c r="J107" s="27">
        <v>5.5952999999999999</v>
      </c>
      <c r="K107" s="28">
        <v>5.6</v>
      </c>
    </row>
    <row r="108" spans="1:11" x14ac:dyDescent="0.2">
      <c r="A108" s="3">
        <f t="shared" si="1"/>
        <v>2023</v>
      </c>
      <c r="B108" s="26">
        <v>45017</v>
      </c>
      <c r="C108" s="27">
        <v>47.83</v>
      </c>
      <c r="D108" s="27">
        <v>49.53</v>
      </c>
      <c r="E108" s="27">
        <v>44.12</v>
      </c>
      <c r="F108" s="27">
        <v>52.61</v>
      </c>
      <c r="G108" s="27">
        <v>53.35</v>
      </c>
      <c r="J108" s="27">
        <v>5.4988999999999999</v>
      </c>
      <c r="K108" s="28">
        <v>5.45</v>
      </c>
    </row>
    <row r="109" spans="1:11" x14ac:dyDescent="0.2">
      <c r="A109" s="3">
        <f t="shared" si="1"/>
        <v>2023</v>
      </c>
      <c r="B109" s="26">
        <v>45047</v>
      </c>
      <c r="C109" s="27">
        <v>42.55</v>
      </c>
      <c r="D109" s="27">
        <v>47.35</v>
      </c>
      <c r="E109" s="27">
        <v>39.07</v>
      </c>
      <c r="F109" s="27">
        <v>49.35</v>
      </c>
      <c r="G109" s="27">
        <v>48.98</v>
      </c>
      <c r="J109" s="27">
        <v>5.3339999999999996</v>
      </c>
      <c r="K109" s="28">
        <v>5.41</v>
      </c>
    </row>
    <row r="110" spans="1:11" x14ac:dyDescent="0.2">
      <c r="A110" s="3">
        <f t="shared" si="1"/>
        <v>2023</v>
      </c>
      <c r="B110" s="26">
        <v>45078</v>
      </c>
      <c r="C110" s="27">
        <v>46.97</v>
      </c>
      <c r="D110" s="27">
        <v>49.53</v>
      </c>
      <c r="E110" s="27">
        <v>43.29</v>
      </c>
      <c r="F110" s="27">
        <v>52.1</v>
      </c>
      <c r="G110" s="27">
        <v>52.56</v>
      </c>
      <c r="J110" s="27">
        <v>5.3465999999999996</v>
      </c>
      <c r="K110" s="28">
        <v>5.28</v>
      </c>
    </row>
    <row r="111" spans="1:11" x14ac:dyDescent="0.2">
      <c r="A111" s="3">
        <f t="shared" si="1"/>
        <v>2023</v>
      </c>
      <c r="B111" s="26">
        <v>45108</v>
      </c>
      <c r="C111" s="27">
        <v>58.51</v>
      </c>
      <c r="D111" s="27">
        <v>59.3</v>
      </c>
      <c r="E111" s="27">
        <v>54.33</v>
      </c>
      <c r="F111" s="27">
        <v>61.9</v>
      </c>
      <c r="G111" s="27">
        <v>62.17</v>
      </c>
      <c r="J111" s="27">
        <v>5.3913000000000002</v>
      </c>
      <c r="K111" s="28">
        <v>5.38</v>
      </c>
    </row>
    <row r="112" spans="1:11" x14ac:dyDescent="0.2">
      <c r="A112" s="3">
        <f t="shared" si="1"/>
        <v>2023</v>
      </c>
      <c r="B112" s="26">
        <v>45139</v>
      </c>
      <c r="C112" s="27">
        <v>62.84</v>
      </c>
      <c r="D112" s="27">
        <v>61.46</v>
      </c>
      <c r="E112" s="27">
        <v>58.47</v>
      </c>
      <c r="F112" s="27">
        <v>64.28</v>
      </c>
      <c r="G112" s="27">
        <v>63.9</v>
      </c>
      <c r="J112" s="27">
        <v>5.4203999999999999</v>
      </c>
      <c r="K112" s="28">
        <v>5.41</v>
      </c>
    </row>
    <row r="113" spans="1:11" x14ac:dyDescent="0.2">
      <c r="A113" s="3">
        <f t="shared" si="1"/>
        <v>2023</v>
      </c>
      <c r="B113" s="26">
        <v>45170</v>
      </c>
      <c r="C113" s="27">
        <v>56.95</v>
      </c>
      <c r="D113" s="27">
        <v>50.68</v>
      </c>
      <c r="E113" s="27">
        <v>53.35</v>
      </c>
      <c r="F113" s="27">
        <v>54.86</v>
      </c>
      <c r="G113" s="27">
        <v>54.9</v>
      </c>
      <c r="J113" s="27">
        <v>5.4595000000000002</v>
      </c>
      <c r="K113" s="28">
        <v>5.44</v>
      </c>
    </row>
    <row r="114" spans="1:11" x14ac:dyDescent="0.2">
      <c r="A114" s="3">
        <f t="shared" si="1"/>
        <v>2023</v>
      </c>
      <c r="B114" s="26">
        <v>45200</v>
      </c>
      <c r="C114" s="27">
        <v>56.94</v>
      </c>
      <c r="D114" s="27">
        <v>47.98</v>
      </c>
      <c r="E114" s="27">
        <v>53.77</v>
      </c>
      <c r="F114" s="27">
        <v>54.22</v>
      </c>
      <c r="G114" s="27">
        <v>54.6</v>
      </c>
      <c r="J114" s="27">
        <v>5.7316000000000003</v>
      </c>
      <c r="K114" s="28">
        <v>5.53</v>
      </c>
    </row>
    <row r="115" spans="1:11" x14ac:dyDescent="0.2">
      <c r="A115" s="3">
        <f t="shared" si="1"/>
        <v>2023</v>
      </c>
      <c r="B115" s="26">
        <v>45231</v>
      </c>
      <c r="C115" s="27">
        <v>64.180000000000007</v>
      </c>
      <c r="D115" s="27">
        <v>52.09</v>
      </c>
      <c r="E115" s="27">
        <v>60.58</v>
      </c>
      <c r="F115" s="27">
        <v>59.56</v>
      </c>
      <c r="G115" s="27">
        <v>60.14</v>
      </c>
      <c r="J115" s="27">
        <v>6.3651999999999997</v>
      </c>
      <c r="K115" s="28">
        <v>6.35</v>
      </c>
    </row>
    <row r="116" spans="1:11" x14ac:dyDescent="0.2">
      <c r="A116" s="3">
        <f t="shared" si="1"/>
        <v>2023</v>
      </c>
      <c r="B116" s="26">
        <v>45261</v>
      </c>
      <c r="C116" s="27">
        <v>64.91</v>
      </c>
      <c r="D116" s="27">
        <v>53.53</v>
      </c>
      <c r="E116" s="27">
        <v>61.35</v>
      </c>
      <c r="F116" s="27">
        <v>60.32</v>
      </c>
      <c r="G116" s="27">
        <v>60.31</v>
      </c>
      <c r="J116" s="27">
        <v>6.5122</v>
      </c>
      <c r="K116" s="28">
        <v>6.95</v>
      </c>
    </row>
    <row r="117" spans="1:11" x14ac:dyDescent="0.2">
      <c r="A117" s="3">
        <f t="shared" si="1"/>
        <v>2024</v>
      </c>
      <c r="B117" s="26">
        <v>45292</v>
      </c>
      <c r="C117" s="27">
        <v>64.930000000000007</v>
      </c>
      <c r="D117" s="27">
        <v>53.56</v>
      </c>
      <c r="E117" s="27">
        <v>60.89</v>
      </c>
      <c r="F117" s="27">
        <v>60.29</v>
      </c>
      <c r="G117" s="27">
        <v>60.29</v>
      </c>
      <c r="J117" s="27">
        <v>6.3783000000000003</v>
      </c>
      <c r="K117" s="28">
        <v>7.2</v>
      </c>
    </row>
    <row r="118" spans="1:11" x14ac:dyDescent="0.2">
      <c r="A118" s="3">
        <f t="shared" si="1"/>
        <v>2024</v>
      </c>
      <c r="B118" s="26">
        <v>45323</v>
      </c>
      <c r="C118" s="27">
        <v>62.22</v>
      </c>
      <c r="D118" s="27">
        <v>52.6</v>
      </c>
      <c r="E118" s="27">
        <v>58.03</v>
      </c>
      <c r="F118" s="27">
        <v>57.92</v>
      </c>
      <c r="G118" s="27">
        <v>58.02</v>
      </c>
      <c r="J118" s="27">
        <v>6.1692999999999998</v>
      </c>
      <c r="K118" s="28">
        <v>6.81</v>
      </c>
    </row>
    <row r="119" spans="1:11" x14ac:dyDescent="0.2">
      <c r="A119" s="3">
        <f t="shared" si="1"/>
        <v>2024</v>
      </c>
      <c r="B119" s="26">
        <v>45352</v>
      </c>
      <c r="C119" s="27">
        <v>50.33</v>
      </c>
      <c r="D119" s="27">
        <v>47.98</v>
      </c>
      <c r="E119" s="27">
        <v>46.48</v>
      </c>
      <c r="F119" s="27">
        <v>51.17</v>
      </c>
      <c r="G119" s="27">
        <v>51.18</v>
      </c>
      <c r="J119" s="27">
        <v>5.7838000000000003</v>
      </c>
      <c r="K119" s="28">
        <v>6.14</v>
      </c>
    </row>
    <row r="120" spans="1:11" x14ac:dyDescent="0.2">
      <c r="A120" s="3">
        <f t="shared" si="1"/>
        <v>2024</v>
      </c>
      <c r="B120" s="26">
        <v>45383</v>
      </c>
      <c r="C120" s="27">
        <v>49.69</v>
      </c>
      <c r="D120" s="27">
        <v>49.92</v>
      </c>
      <c r="E120" s="27">
        <v>45.86</v>
      </c>
      <c r="F120" s="27">
        <v>53.5</v>
      </c>
      <c r="G120" s="27">
        <v>54.84</v>
      </c>
      <c r="J120" s="27">
        <v>5.6681999999999997</v>
      </c>
      <c r="K120" s="28">
        <v>5.91</v>
      </c>
    </row>
    <row r="121" spans="1:11" x14ac:dyDescent="0.2">
      <c r="A121" s="3">
        <f t="shared" si="1"/>
        <v>2024</v>
      </c>
      <c r="B121" s="26">
        <v>45413</v>
      </c>
      <c r="C121" s="27">
        <v>43</v>
      </c>
      <c r="D121" s="27">
        <v>47.77</v>
      </c>
      <c r="E121" s="27">
        <v>39.47</v>
      </c>
      <c r="F121" s="27">
        <v>49.98</v>
      </c>
      <c r="G121" s="27">
        <v>49.43</v>
      </c>
      <c r="J121" s="27">
        <v>5.4882</v>
      </c>
      <c r="K121" s="28">
        <v>5.69</v>
      </c>
    </row>
    <row r="122" spans="1:11" x14ac:dyDescent="0.2">
      <c r="A122" s="3">
        <f t="shared" si="1"/>
        <v>2024</v>
      </c>
      <c r="B122" s="26">
        <v>45444</v>
      </c>
      <c r="C122" s="27">
        <v>45.78</v>
      </c>
      <c r="D122" s="27">
        <v>49.45</v>
      </c>
      <c r="E122" s="27">
        <v>42.13</v>
      </c>
      <c r="F122" s="27">
        <v>51.27</v>
      </c>
      <c r="G122" s="27">
        <v>51.53</v>
      </c>
      <c r="J122" s="27">
        <v>5.4973000000000001</v>
      </c>
      <c r="K122" s="28">
        <v>5.08</v>
      </c>
    </row>
    <row r="123" spans="1:11" x14ac:dyDescent="0.2">
      <c r="A123" s="3">
        <f t="shared" si="1"/>
        <v>2024</v>
      </c>
      <c r="B123" s="26">
        <v>45474</v>
      </c>
      <c r="C123" s="27">
        <v>59.79</v>
      </c>
      <c r="D123" s="27">
        <v>60.87</v>
      </c>
      <c r="E123" s="27">
        <v>55.52</v>
      </c>
      <c r="F123" s="27">
        <v>62.88</v>
      </c>
      <c r="G123" s="27">
        <v>62.83</v>
      </c>
      <c r="J123" s="27">
        <v>5.5557999999999996</v>
      </c>
      <c r="K123" s="28">
        <v>5.19</v>
      </c>
    </row>
    <row r="124" spans="1:11" x14ac:dyDescent="0.2">
      <c r="A124" s="3">
        <f t="shared" si="1"/>
        <v>2024</v>
      </c>
      <c r="B124" s="26">
        <v>45505</v>
      </c>
      <c r="C124" s="27">
        <v>66.55</v>
      </c>
      <c r="D124" s="27">
        <v>64.77</v>
      </c>
      <c r="E124" s="27">
        <v>61.99</v>
      </c>
      <c r="F124" s="27">
        <v>67.41</v>
      </c>
      <c r="G124" s="27">
        <v>67.19</v>
      </c>
      <c r="J124" s="27">
        <v>5.6130000000000004</v>
      </c>
      <c r="K124" s="28">
        <v>5.22</v>
      </c>
    </row>
    <row r="125" spans="1:11" x14ac:dyDescent="0.2">
      <c r="A125" s="3">
        <f t="shared" si="1"/>
        <v>2024</v>
      </c>
      <c r="B125" s="26">
        <v>45536</v>
      </c>
      <c r="C125" s="27">
        <v>59.53</v>
      </c>
      <c r="D125" s="27">
        <v>54.92</v>
      </c>
      <c r="E125" s="27">
        <v>55.52</v>
      </c>
      <c r="F125" s="27">
        <v>58.67</v>
      </c>
      <c r="G125" s="27">
        <v>59.19</v>
      </c>
      <c r="J125" s="27">
        <v>5.6327999999999996</v>
      </c>
      <c r="K125" s="28">
        <v>5.23</v>
      </c>
    </row>
    <row r="126" spans="1:11" x14ac:dyDescent="0.2">
      <c r="A126" s="3">
        <f t="shared" si="1"/>
        <v>2024</v>
      </c>
      <c r="B126" s="26">
        <v>45566</v>
      </c>
      <c r="C126" s="27">
        <v>59.04</v>
      </c>
      <c r="D126" s="27">
        <v>52.03</v>
      </c>
      <c r="E126" s="27">
        <v>55.36</v>
      </c>
      <c r="F126" s="27">
        <v>57.44</v>
      </c>
      <c r="G126" s="27">
        <v>58.69</v>
      </c>
      <c r="J126" s="27">
        <v>5.9764999999999997</v>
      </c>
      <c r="K126" s="28">
        <v>5.27</v>
      </c>
    </row>
    <row r="127" spans="1:11" x14ac:dyDescent="0.2">
      <c r="A127" s="3">
        <f t="shared" si="1"/>
        <v>2024</v>
      </c>
      <c r="B127" s="26">
        <v>45597</v>
      </c>
      <c r="C127" s="27">
        <v>66.099999999999994</v>
      </c>
      <c r="D127" s="27">
        <v>53.11</v>
      </c>
      <c r="E127" s="27">
        <v>62.01</v>
      </c>
      <c r="F127" s="27">
        <v>61.04</v>
      </c>
      <c r="G127" s="27">
        <v>62.83</v>
      </c>
      <c r="J127" s="27">
        <v>6.4542000000000002</v>
      </c>
      <c r="K127" s="28">
        <v>6.2</v>
      </c>
    </row>
    <row r="128" spans="1:11" x14ac:dyDescent="0.2">
      <c r="A128" s="3">
        <f t="shared" si="1"/>
        <v>2024</v>
      </c>
      <c r="B128" s="26">
        <v>45627</v>
      </c>
      <c r="C128" s="27">
        <v>67.97</v>
      </c>
      <c r="D128" s="27">
        <v>55.38</v>
      </c>
      <c r="E128" s="27">
        <v>63.91</v>
      </c>
      <c r="F128" s="27">
        <v>62.98</v>
      </c>
      <c r="G128" s="27">
        <v>63.16</v>
      </c>
      <c r="J128" s="27">
        <v>6.5891999999999999</v>
      </c>
      <c r="K128" s="28">
        <v>7.44</v>
      </c>
    </row>
    <row r="129" spans="1:11" x14ac:dyDescent="0.2">
      <c r="A129" s="3">
        <f t="shared" si="1"/>
        <v>2025</v>
      </c>
      <c r="B129" s="26">
        <v>45658</v>
      </c>
      <c r="C129" s="27">
        <v>66.58</v>
      </c>
      <c r="D129" s="27">
        <v>56.07</v>
      </c>
      <c r="E129" s="27">
        <v>62.15</v>
      </c>
      <c r="F129" s="27">
        <v>63.18</v>
      </c>
      <c r="G129" s="27">
        <v>63.29</v>
      </c>
      <c r="J129" s="27">
        <v>6.5715000000000003</v>
      </c>
      <c r="K129" s="28">
        <v>7.08</v>
      </c>
    </row>
    <row r="130" spans="1:11" x14ac:dyDescent="0.2">
      <c r="A130" s="3">
        <f t="shared" si="1"/>
        <v>2025</v>
      </c>
      <c r="B130" s="26">
        <v>45689</v>
      </c>
      <c r="C130" s="27">
        <v>61.45</v>
      </c>
      <c r="D130" s="27">
        <v>54.55</v>
      </c>
      <c r="E130" s="27">
        <v>57.1</v>
      </c>
      <c r="F130" s="27">
        <v>59.75</v>
      </c>
      <c r="G130" s="27">
        <v>60.77</v>
      </c>
      <c r="J130" s="27">
        <v>6.3239000000000001</v>
      </c>
      <c r="K130" s="28">
        <v>6.47</v>
      </c>
    </row>
    <row r="131" spans="1:11" x14ac:dyDescent="0.2">
      <c r="A131" s="3">
        <f t="shared" si="1"/>
        <v>2025</v>
      </c>
      <c r="B131" s="26">
        <v>45717</v>
      </c>
      <c r="C131" s="27">
        <v>49.65</v>
      </c>
      <c r="D131" s="27">
        <v>48.95</v>
      </c>
      <c r="E131" s="27">
        <v>45.79</v>
      </c>
      <c r="F131" s="27">
        <v>52.28</v>
      </c>
      <c r="G131" s="27">
        <v>52.59</v>
      </c>
      <c r="J131" s="27">
        <v>5.9292999999999996</v>
      </c>
      <c r="K131" s="28">
        <v>5.88</v>
      </c>
    </row>
    <row r="132" spans="1:11" x14ac:dyDescent="0.2">
      <c r="A132" s="3">
        <f t="shared" si="1"/>
        <v>2025</v>
      </c>
      <c r="B132" s="26">
        <v>45748</v>
      </c>
      <c r="C132" s="27">
        <v>49.18</v>
      </c>
      <c r="D132" s="27">
        <v>50.43</v>
      </c>
      <c r="E132" s="27">
        <v>45.34</v>
      </c>
      <c r="F132" s="27">
        <v>54.05</v>
      </c>
      <c r="G132" s="27">
        <v>55.3</v>
      </c>
      <c r="J132" s="27">
        <v>5.8186</v>
      </c>
      <c r="K132" s="28">
        <v>5.71</v>
      </c>
    </row>
    <row r="133" spans="1:11" x14ac:dyDescent="0.2">
      <c r="A133" s="3">
        <f t="shared" si="1"/>
        <v>2025</v>
      </c>
      <c r="B133" s="26">
        <v>45778</v>
      </c>
      <c r="C133" s="27">
        <v>44.23</v>
      </c>
      <c r="D133" s="27">
        <v>49.71</v>
      </c>
      <c r="E133" s="27">
        <v>40.61</v>
      </c>
      <c r="F133" s="27">
        <v>51.86</v>
      </c>
      <c r="G133" s="27">
        <v>51.28</v>
      </c>
      <c r="J133" s="27">
        <v>5.6525999999999996</v>
      </c>
      <c r="K133" s="28">
        <v>5.68</v>
      </c>
    </row>
    <row r="134" spans="1:11" x14ac:dyDescent="0.2">
      <c r="A134" s="3">
        <f t="shared" si="1"/>
        <v>2025</v>
      </c>
      <c r="B134" s="26">
        <v>45809</v>
      </c>
      <c r="C134" s="27">
        <v>47.61</v>
      </c>
      <c r="D134" s="27">
        <v>51.55</v>
      </c>
      <c r="E134" s="27">
        <v>43.84</v>
      </c>
      <c r="F134" s="27">
        <v>53.31</v>
      </c>
      <c r="G134" s="27">
        <v>54.23</v>
      </c>
      <c r="J134" s="27">
        <v>5.6694000000000004</v>
      </c>
      <c r="K134" s="28">
        <v>5.54</v>
      </c>
    </row>
    <row r="135" spans="1:11" x14ac:dyDescent="0.2">
      <c r="A135" s="3">
        <f t="shared" si="1"/>
        <v>2025</v>
      </c>
      <c r="B135" s="26">
        <v>45839</v>
      </c>
      <c r="C135" s="27">
        <v>63.72</v>
      </c>
      <c r="D135" s="27">
        <v>64.84</v>
      </c>
      <c r="E135" s="27">
        <v>59.24</v>
      </c>
      <c r="F135" s="27">
        <v>67.17</v>
      </c>
      <c r="G135" s="27">
        <v>68.11</v>
      </c>
      <c r="J135" s="27">
        <v>5.7168000000000001</v>
      </c>
      <c r="K135" s="28">
        <v>5.64</v>
      </c>
    </row>
    <row r="136" spans="1:11" x14ac:dyDescent="0.2">
      <c r="A136" s="3">
        <f t="shared" si="1"/>
        <v>2025</v>
      </c>
      <c r="B136" s="26">
        <v>45870</v>
      </c>
      <c r="C136" s="27">
        <v>70.459999999999994</v>
      </c>
      <c r="D136" s="27">
        <v>68.77</v>
      </c>
      <c r="E136" s="27">
        <v>65.72</v>
      </c>
      <c r="F136" s="27">
        <v>72.010000000000005</v>
      </c>
      <c r="G136" s="27">
        <v>72.75</v>
      </c>
      <c r="J136" s="27">
        <v>5.7485999999999997</v>
      </c>
      <c r="K136" s="28">
        <v>5.67</v>
      </c>
    </row>
    <row r="137" spans="1:11" x14ac:dyDescent="0.2">
      <c r="A137" s="3">
        <f t="shared" si="1"/>
        <v>2025</v>
      </c>
      <c r="B137" s="26">
        <v>45901</v>
      </c>
      <c r="C137" s="27">
        <v>62.91</v>
      </c>
      <c r="D137" s="27">
        <v>57.98</v>
      </c>
      <c r="E137" s="27">
        <v>58.75</v>
      </c>
      <c r="F137" s="27">
        <v>62.29</v>
      </c>
      <c r="G137" s="27">
        <v>64.83</v>
      </c>
      <c r="J137" s="27">
        <v>5.8185000000000002</v>
      </c>
      <c r="K137" s="28">
        <v>5.71</v>
      </c>
    </row>
    <row r="138" spans="1:11" x14ac:dyDescent="0.2">
      <c r="A138" s="3">
        <f t="shared" ref="A138:A201" si="2">YEAR(B138)</f>
        <v>2025</v>
      </c>
      <c r="B138" s="26">
        <v>45931</v>
      </c>
      <c r="C138" s="27">
        <v>60.33</v>
      </c>
      <c r="D138" s="27">
        <v>52.26</v>
      </c>
      <c r="E138" s="27">
        <v>56.42</v>
      </c>
      <c r="F138" s="27">
        <v>58.65</v>
      </c>
      <c r="G138" s="27">
        <v>61.97</v>
      </c>
      <c r="J138" s="27">
        <v>6.0255999999999998</v>
      </c>
      <c r="K138" s="28">
        <v>5.74</v>
      </c>
    </row>
    <row r="139" spans="1:11" x14ac:dyDescent="0.2">
      <c r="A139" s="3">
        <f t="shared" si="2"/>
        <v>2025</v>
      </c>
      <c r="B139" s="26">
        <v>45962</v>
      </c>
      <c r="C139" s="27">
        <v>66.66</v>
      </c>
      <c r="D139" s="27">
        <v>54.3</v>
      </c>
      <c r="E139" s="27">
        <v>62.45</v>
      </c>
      <c r="F139" s="27">
        <v>62.55</v>
      </c>
      <c r="G139" s="27">
        <v>65.89</v>
      </c>
      <c r="J139" s="27">
        <v>6.5186000000000002</v>
      </c>
      <c r="K139" s="28">
        <v>6.56</v>
      </c>
    </row>
    <row r="140" spans="1:11" x14ac:dyDescent="0.2">
      <c r="A140" s="3">
        <f t="shared" si="2"/>
        <v>2025</v>
      </c>
      <c r="B140" s="26">
        <v>45992</v>
      </c>
      <c r="C140" s="27">
        <v>71.22</v>
      </c>
      <c r="D140" s="27">
        <v>57.4</v>
      </c>
      <c r="E140" s="27">
        <v>66.959999999999994</v>
      </c>
      <c r="F140" s="27">
        <v>65.73</v>
      </c>
      <c r="G140" s="27">
        <v>67.2</v>
      </c>
      <c r="J140" s="27">
        <v>6.7207999999999997</v>
      </c>
      <c r="K140" s="28">
        <v>7.28</v>
      </c>
    </row>
    <row r="141" spans="1:11" x14ac:dyDescent="0.2">
      <c r="A141" s="3">
        <f t="shared" si="2"/>
        <v>2026</v>
      </c>
      <c r="B141" s="26">
        <v>46023</v>
      </c>
      <c r="C141" s="27">
        <v>68.5</v>
      </c>
      <c r="D141" s="27">
        <v>56.53</v>
      </c>
      <c r="E141" s="27">
        <v>64.11</v>
      </c>
      <c r="F141" s="27">
        <v>64</v>
      </c>
      <c r="G141" s="27">
        <v>65.37</v>
      </c>
      <c r="J141" s="27">
        <v>6.5407999999999999</v>
      </c>
      <c r="K141" s="28">
        <v>6.47</v>
      </c>
    </row>
    <row r="142" spans="1:11" x14ac:dyDescent="0.2">
      <c r="A142" s="3">
        <f t="shared" si="2"/>
        <v>2026</v>
      </c>
      <c r="B142" s="26">
        <v>46054</v>
      </c>
      <c r="C142" s="27">
        <v>64.930000000000007</v>
      </c>
      <c r="D142" s="27">
        <v>56.69</v>
      </c>
      <c r="E142" s="27">
        <v>60.44</v>
      </c>
      <c r="F142" s="27">
        <v>62.07</v>
      </c>
      <c r="G142" s="27">
        <v>64.87</v>
      </c>
      <c r="J142" s="27">
        <v>6.5026000000000002</v>
      </c>
      <c r="K142" s="28">
        <v>6.5</v>
      </c>
    </row>
    <row r="143" spans="1:11" x14ac:dyDescent="0.2">
      <c r="A143" s="3">
        <f t="shared" si="2"/>
        <v>2026</v>
      </c>
      <c r="B143" s="26">
        <v>46082</v>
      </c>
      <c r="C143" s="27">
        <v>55.83</v>
      </c>
      <c r="D143" s="27">
        <v>52.85</v>
      </c>
      <c r="E143" s="27">
        <v>51.69</v>
      </c>
      <c r="F143" s="27">
        <v>56.29</v>
      </c>
      <c r="G143" s="27">
        <v>56.92</v>
      </c>
      <c r="J143" s="27">
        <v>6.2123999999999997</v>
      </c>
      <c r="K143" s="28">
        <v>6.42</v>
      </c>
    </row>
    <row r="144" spans="1:11" x14ac:dyDescent="0.2">
      <c r="A144" s="3">
        <f t="shared" si="2"/>
        <v>2026</v>
      </c>
      <c r="B144" s="26">
        <v>46113</v>
      </c>
      <c r="C144" s="27">
        <v>54.16</v>
      </c>
      <c r="D144" s="27">
        <v>54.35</v>
      </c>
      <c r="E144" s="27">
        <v>50.07</v>
      </c>
      <c r="F144" s="27">
        <v>57.53</v>
      </c>
      <c r="G144" s="27">
        <v>59.53</v>
      </c>
      <c r="J144" s="27">
        <v>6.0342000000000002</v>
      </c>
      <c r="K144" s="28">
        <v>6.08</v>
      </c>
    </row>
    <row r="145" spans="1:11" x14ac:dyDescent="0.2">
      <c r="A145" s="3">
        <f t="shared" si="2"/>
        <v>2026</v>
      </c>
      <c r="B145" s="26">
        <v>46143</v>
      </c>
      <c r="C145" s="27">
        <v>47.5</v>
      </c>
      <c r="D145" s="27">
        <v>52.08</v>
      </c>
      <c r="E145" s="27">
        <v>43.7</v>
      </c>
      <c r="F145" s="27">
        <v>55.23</v>
      </c>
      <c r="G145" s="27">
        <v>54.42</v>
      </c>
      <c r="J145" s="27">
        <v>6.0011999999999999</v>
      </c>
      <c r="K145" s="28">
        <v>6</v>
      </c>
    </row>
    <row r="146" spans="1:11" x14ac:dyDescent="0.2">
      <c r="A146" s="3">
        <f t="shared" si="2"/>
        <v>2026</v>
      </c>
      <c r="B146" s="26">
        <v>46174</v>
      </c>
      <c r="C146" s="27">
        <v>51.84</v>
      </c>
      <c r="D146" s="27">
        <v>54.48</v>
      </c>
      <c r="E146" s="27">
        <v>47.86</v>
      </c>
      <c r="F146" s="27">
        <v>56.8</v>
      </c>
      <c r="G146" s="27">
        <v>58.84</v>
      </c>
      <c r="J146" s="27">
        <v>5.992</v>
      </c>
      <c r="K146" s="28">
        <v>5.93</v>
      </c>
    </row>
    <row r="147" spans="1:11" x14ac:dyDescent="0.2">
      <c r="A147" s="3">
        <f t="shared" si="2"/>
        <v>2026</v>
      </c>
      <c r="B147" s="26">
        <v>46204</v>
      </c>
      <c r="C147" s="27">
        <v>69.61</v>
      </c>
      <c r="D147" s="27">
        <v>70.42</v>
      </c>
      <c r="E147" s="27">
        <v>64.84</v>
      </c>
      <c r="F147" s="27">
        <v>73.44</v>
      </c>
      <c r="G147" s="27">
        <v>75.23</v>
      </c>
      <c r="J147" s="27">
        <v>6.0758999999999999</v>
      </c>
      <c r="K147" s="28">
        <v>5.98</v>
      </c>
    </row>
    <row r="148" spans="1:11" x14ac:dyDescent="0.2">
      <c r="A148" s="3">
        <f t="shared" si="2"/>
        <v>2026</v>
      </c>
      <c r="B148" s="26">
        <v>46235</v>
      </c>
      <c r="C148" s="27">
        <v>73.72</v>
      </c>
      <c r="D148" s="27">
        <v>71.040000000000006</v>
      </c>
      <c r="E148" s="27">
        <v>68.849999999999994</v>
      </c>
      <c r="F148" s="27">
        <v>74.489999999999995</v>
      </c>
      <c r="G148" s="27">
        <v>75.900000000000006</v>
      </c>
      <c r="J148" s="27">
        <v>6.1205999999999996</v>
      </c>
      <c r="K148" s="28">
        <v>6.07</v>
      </c>
    </row>
    <row r="149" spans="1:11" x14ac:dyDescent="0.2">
      <c r="A149" s="3">
        <f t="shared" si="2"/>
        <v>2026</v>
      </c>
      <c r="B149" s="26">
        <v>46266</v>
      </c>
      <c r="C149" s="27">
        <v>65.14</v>
      </c>
      <c r="D149" s="27">
        <v>58.59</v>
      </c>
      <c r="E149" s="27">
        <v>61.11</v>
      </c>
      <c r="F149" s="27">
        <v>63.37</v>
      </c>
      <c r="G149" s="27">
        <v>66.22</v>
      </c>
      <c r="J149" s="27">
        <v>6.1467999999999998</v>
      </c>
      <c r="K149" s="28">
        <v>6.11</v>
      </c>
    </row>
    <row r="150" spans="1:11" x14ac:dyDescent="0.2">
      <c r="A150" s="3">
        <f t="shared" si="2"/>
        <v>2026</v>
      </c>
      <c r="B150" s="26">
        <v>46296</v>
      </c>
      <c r="C150" s="27">
        <v>63.09</v>
      </c>
      <c r="D150" s="27">
        <v>53.26</v>
      </c>
      <c r="E150" s="27">
        <v>59.39</v>
      </c>
      <c r="F150" s="27">
        <v>59.8</v>
      </c>
      <c r="G150" s="27">
        <v>63.32</v>
      </c>
      <c r="J150" s="27">
        <v>6.2087000000000003</v>
      </c>
      <c r="K150" s="28">
        <v>6.21</v>
      </c>
    </row>
    <row r="151" spans="1:11" x14ac:dyDescent="0.2">
      <c r="A151" s="3">
        <f t="shared" si="2"/>
        <v>2026</v>
      </c>
      <c r="B151" s="26">
        <v>46327</v>
      </c>
      <c r="C151" s="27">
        <v>69.7</v>
      </c>
      <c r="D151" s="27">
        <v>54.11</v>
      </c>
      <c r="E151" s="27">
        <v>66.25</v>
      </c>
      <c r="F151" s="27">
        <v>62.51</v>
      </c>
      <c r="G151" s="27">
        <v>66.569999999999993</v>
      </c>
      <c r="J151" s="27">
        <v>6.4771999999999998</v>
      </c>
      <c r="K151" s="28">
        <v>6.69</v>
      </c>
    </row>
    <row r="152" spans="1:11" x14ac:dyDescent="0.2">
      <c r="A152" s="3">
        <f t="shared" si="2"/>
        <v>2026</v>
      </c>
      <c r="B152" s="26">
        <v>46357</v>
      </c>
      <c r="C152" s="27">
        <v>72.63</v>
      </c>
      <c r="D152" s="27">
        <v>56.77</v>
      </c>
      <c r="E152" s="27">
        <v>69.540000000000006</v>
      </c>
      <c r="F152" s="27">
        <v>65.03</v>
      </c>
      <c r="G152" s="27">
        <v>66.98</v>
      </c>
      <c r="J152" s="27">
        <v>6.6444000000000001</v>
      </c>
      <c r="K152" s="28">
        <v>6.8</v>
      </c>
    </row>
    <row r="153" spans="1:11" x14ac:dyDescent="0.2">
      <c r="A153" s="3">
        <f t="shared" si="2"/>
        <v>2027</v>
      </c>
      <c r="B153" s="26">
        <v>46388</v>
      </c>
      <c r="C153" s="27">
        <v>73.209999999999994</v>
      </c>
      <c r="D153" s="27">
        <v>60.32</v>
      </c>
      <c r="E153" s="27">
        <v>68.760000000000005</v>
      </c>
      <c r="F153" s="27">
        <v>67.680000000000007</v>
      </c>
      <c r="G153" s="27">
        <v>69.55</v>
      </c>
      <c r="J153" s="27">
        <v>7.1752000000000002</v>
      </c>
      <c r="K153" s="28">
        <v>7.32</v>
      </c>
    </row>
    <row r="154" spans="1:11" x14ac:dyDescent="0.2">
      <c r="A154" s="3">
        <f t="shared" si="2"/>
        <v>2027</v>
      </c>
      <c r="B154" s="26">
        <v>46419</v>
      </c>
      <c r="C154" s="27">
        <v>68.31</v>
      </c>
      <c r="D154" s="27">
        <v>59.97</v>
      </c>
      <c r="E154" s="27">
        <v>63.71</v>
      </c>
      <c r="F154" s="27">
        <v>65.150000000000006</v>
      </c>
      <c r="G154" s="27">
        <v>68.260000000000005</v>
      </c>
      <c r="J154" s="27">
        <v>6.9348999999999998</v>
      </c>
      <c r="K154" s="28">
        <v>7.03</v>
      </c>
    </row>
    <row r="155" spans="1:11" x14ac:dyDescent="0.2">
      <c r="A155" s="3">
        <f t="shared" si="2"/>
        <v>2027</v>
      </c>
      <c r="B155" s="26">
        <v>46447</v>
      </c>
      <c r="C155" s="27">
        <v>56.46</v>
      </c>
      <c r="D155" s="27">
        <v>53.69</v>
      </c>
      <c r="E155" s="27">
        <v>52.24</v>
      </c>
      <c r="F155" s="27">
        <v>57.08</v>
      </c>
      <c r="G155" s="27">
        <v>58.54</v>
      </c>
      <c r="J155" s="27">
        <v>6.2545999999999999</v>
      </c>
      <c r="K155" s="28">
        <v>6.49</v>
      </c>
    </row>
    <row r="156" spans="1:11" x14ac:dyDescent="0.2">
      <c r="A156" s="3">
        <f t="shared" si="2"/>
        <v>2027</v>
      </c>
      <c r="B156" s="26">
        <v>46478</v>
      </c>
      <c r="C156" s="27">
        <v>53.88</v>
      </c>
      <c r="D156" s="27">
        <v>54.94</v>
      </c>
      <c r="E156" s="27">
        <v>49.77</v>
      </c>
      <c r="F156" s="27">
        <v>58.12</v>
      </c>
      <c r="G156" s="27">
        <v>60.98</v>
      </c>
      <c r="J156" s="27">
        <v>6.1520000000000001</v>
      </c>
      <c r="K156" s="28">
        <v>6.14</v>
      </c>
    </row>
    <row r="157" spans="1:11" x14ac:dyDescent="0.2">
      <c r="A157" s="3">
        <f t="shared" si="2"/>
        <v>2027</v>
      </c>
      <c r="B157" s="26">
        <v>46508</v>
      </c>
      <c r="C157" s="27">
        <v>47.57</v>
      </c>
      <c r="D157" s="27">
        <v>54.46</v>
      </c>
      <c r="E157" s="27">
        <v>43.73</v>
      </c>
      <c r="F157" s="27">
        <v>56.91</v>
      </c>
      <c r="G157" s="27">
        <v>55.36</v>
      </c>
      <c r="J157" s="27">
        <v>6.1451000000000002</v>
      </c>
      <c r="K157" s="28">
        <v>6.08</v>
      </c>
    </row>
    <row r="158" spans="1:11" x14ac:dyDescent="0.2">
      <c r="A158" s="3">
        <f t="shared" si="2"/>
        <v>2027</v>
      </c>
      <c r="B158" s="26">
        <v>46539</v>
      </c>
      <c r="C158" s="27">
        <v>53.15</v>
      </c>
      <c r="D158" s="27">
        <v>56.85</v>
      </c>
      <c r="E158" s="27">
        <v>49.07</v>
      </c>
      <c r="F158" s="27">
        <v>58.72</v>
      </c>
      <c r="G158" s="27">
        <v>60.63</v>
      </c>
      <c r="J158" s="27">
        <v>6.1988000000000003</v>
      </c>
      <c r="K158" s="28">
        <v>6.06</v>
      </c>
    </row>
    <row r="159" spans="1:11" x14ac:dyDescent="0.2">
      <c r="A159" s="3">
        <f t="shared" si="2"/>
        <v>2027</v>
      </c>
      <c r="B159" s="26">
        <v>46569</v>
      </c>
      <c r="C159" s="27">
        <v>70.47</v>
      </c>
      <c r="D159" s="27">
        <v>71.91</v>
      </c>
      <c r="E159" s="27">
        <v>65.64</v>
      </c>
      <c r="F159" s="27">
        <v>74.400000000000006</v>
      </c>
      <c r="G159" s="27">
        <v>76.48</v>
      </c>
      <c r="J159" s="27">
        <v>6.24</v>
      </c>
      <c r="K159" s="28">
        <v>6.16</v>
      </c>
    </row>
    <row r="160" spans="1:11" x14ac:dyDescent="0.2">
      <c r="A160" s="3">
        <f t="shared" si="2"/>
        <v>2027</v>
      </c>
      <c r="B160" s="26">
        <v>46600</v>
      </c>
      <c r="C160" s="27">
        <v>74.819999999999993</v>
      </c>
      <c r="D160" s="27">
        <v>72.900000000000006</v>
      </c>
      <c r="E160" s="27">
        <v>69.849999999999994</v>
      </c>
      <c r="F160" s="27">
        <v>75.86</v>
      </c>
      <c r="G160" s="27">
        <v>77.599999999999994</v>
      </c>
      <c r="J160" s="27">
        <v>6.3112000000000004</v>
      </c>
      <c r="K160" s="28">
        <v>6.2</v>
      </c>
    </row>
    <row r="161" spans="1:11" x14ac:dyDescent="0.2">
      <c r="A161" s="3">
        <f t="shared" si="2"/>
        <v>2027</v>
      </c>
      <c r="B161" s="26">
        <v>46631</v>
      </c>
      <c r="C161" s="27">
        <v>66.19</v>
      </c>
      <c r="D161" s="27">
        <v>60.52</v>
      </c>
      <c r="E161" s="27">
        <v>61.93</v>
      </c>
      <c r="F161" s="27">
        <v>64.48</v>
      </c>
      <c r="G161" s="27">
        <v>67.430000000000007</v>
      </c>
      <c r="J161" s="27">
        <v>6.3079000000000001</v>
      </c>
      <c r="K161" s="28">
        <v>6.22</v>
      </c>
    </row>
    <row r="162" spans="1:11" x14ac:dyDescent="0.2">
      <c r="A162" s="3">
        <f t="shared" si="2"/>
        <v>2027</v>
      </c>
      <c r="B162" s="26">
        <v>46661</v>
      </c>
      <c r="C162" s="27">
        <v>65.06</v>
      </c>
      <c r="D162" s="27">
        <v>56.62</v>
      </c>
      <c r="E162" s="27">
        <v>61.26</v>
      </c>
      <c r="F162" s="27">
        <v>61.35</v>
      </c>
      <c r="G162" s="27">
        <v>64.81</v>
      </c>
      <c r="J162" s="27">
        <v>6.4207999999999998</v>
      </c>
      <c r="K162" s="28">
        <v>6.39</v>
      </c>
    </row>
    <row r="163" spans="1:11" x14ac:dyDescent="0.2">
      <c r="A163" s="3">
        <f t="shared" si="2"/>
        <v>2027</v>
      </c>
      <c r="B163" s="26">
        <v>46692</v>
      </c>
      <c r="C163" s="27">
        <v>74.540000000000006</v>
      </c>
      <c r="D163" s="27">
        <v>57.45</v>
      </c>
      <c r="E163" s="27">
        <v>71.44</v>
      </c>
      <c r="F163" s="27">
        <v>65.680000000000007</v>
      </c>
      <c r="G163" s="27">
        <v>69.63</v>
      </c>
      <c r="J163" s="27">
        <v>6.7653999999999996</v>
      </c>
      <c r="K163" s="28">
        <v>6.91</v>
      </c>
    </row>
    <row r="164" spans="1:11" x14ac:dyDescent="0.2">
      <c r="A164" s="3">
        <f t="shared" si="2"/>
        <v>2027</v>
      </c>
      <c r="B164" s="26">
        <v>46722</v>
      </c>
      <c r="C164" s="27">
        <v>74.77</v>
      </c>
      <c r="D164" s="27">
        <v>58.95</v>
      </c>
      <c r="E164" s="27">
        <v>71.45</v>
      </c>
      <c r="F164" s="27">
        <v>66.89</v>
      </c>
      <c r="G164" s="27">
        <v>69.150000000000006</v>
      </c>
      <c r="J164" s="27">
        <v>6.9259000000000004</v>
      </c>
      <c r="K164" s="28">
        <v>6.99</v>
      </c>
    </row>
    <row r="165" spans="1:11" x14ac:dyDescent="0.2">
      <c r="A165" s="3">
        <f t="shared" si="2"/>
        <v>2028</v>
      </c>
      <c r="B165" s="26">
        <v>46753</v>
      </c>
      <c r="C165" s="27">
        <v>74.41</v>
      </c>
      <c r="D165" s="27">
        <v>61.02</v>
      </c>
      <c r="E165" s="27">
        <v>69.8</v>
      </c>
      <c r="F165" s="27">
        <v>68.349999999999994</v>
      </c>
      <c r="G165" s="27">
        <v>70.69</v>
      </c>
      <c r="J165" s="27">
        <v>7.3674999999999997</v>
      </c>
      <c r="K165" s="28">
        <v>7.49</v>
      </c>
    </row>
    <row r="166" spans="1:11" x14ac:dyDescent="0.2">
      <c r="A166" s="3">
        <f t="shared" si="2"/>
        <v>2028</v>
      </c>
      <c r="B166" s="26">
        <v>46784</v>
      </c>
      <c r="C166" s="27">
        <v>68.89</v>
      </c>
      <c r="D166" s="27">
        <v>60.58</v>
      </c>
      <c r="E166" s="27">
        <v>64.17</v>
      </c>
      <c r="F166" s="27">
        <v>65.650000000000006</v>
      </c>
      <c r="G166" s="27">
        <v>69.09</v>
      </c>
      <c r="J166" s="27">
        <v>7.0975000000000001</v>
      </c>
      <c r="K166" s="28">
        <v>7.16</v>
      </c>
    </row>
    <row r="167" spans="1:11" x14ac:dyDescent="0.2">
      <c r="A167" s="3">
        <f t="shared" si="2"/>
        <v>2028</v>
      </c>
      <c r="B167" s="26">
        <v>46813</v>
      </c>
      <c r="C167" s="27">
        <v>55.93</v>
      </c>
      <c r="D167" s="27">
        <v>54.08</v>
      </c>
      <c r="E167" s="27">
        <v>51.7</v>
      </c>
      <c r="F167" s="27">
        <v>57.57</v>
      </c>
      <c r="G167" s="27">
        <v>59.62</v>
      </c>
      <c r="J167" s="27">
        <v>6.4375999999999998</v>
      </c>
      <c r="K167" s="28">
        <v>6.62</v>
      </c>
    </row>
    <row r="168" spans="1:11" x14ac:dyDescent="0.2">
      <c r="A168" s="3">
        <f t="shared" si="2"/>
        <v>2028</v>
      </c>
      <c r="B168" s="26">
        <v>46844</v>
      </c>
      <c r="C168" s="27">
        <v>53.35</v>
      </c>
      <c r="D168" s="27">
        <v>54.76</v>
      </c>
      <c r="E168" s="27">
        <v>49.23</v>
      </c>
      <c r="F168" s="27">
        <v>58.03</v>
      </c>
      <c r="G168" s="27">
        <v>61.55</v>
      </c>
      <c r="J168" s="27">
        <v>6.3474000000000004</v>
      </c>
      <c r="K168" s="28">
        <v>6.25</v>
      </c>
    </row>
    <row r="169" spans="1:11" x14ac:dyDescent="0.2">
      <c r="A169" s="3">
        <f t="shared" si="2"/>
        <v>2028</v>
      </c>
      <c r="B169" s="26">
        <v>46874</v>
      </c>
      <c r="C169" s="27">
        <v>49.18</v>
      </c>
      <c r="D169" s="27">
        <v>56.04</v>
      </c>
      <c r="E169" s="27">
        <v>45.24</v>
      </c>
      <c r="F169" s="27">
        <v>58.29</v>
      </c>
      <c r="G169" s="27">
        <v>57.55</v>
      </c>
      <c r="J169" s="27">
        <v>6.3624000000000001</v>
      </c>
      <c r="K169" s="28">
        <v>6.26</v>
      </c>
    </row>
    <row r="170" spans="1:11" x14ac:dyDescent="0.2">
      <c r="A170" s="3">
        <f t="shared" si="2"/>
        <v>2028</v>
      </c>
      <c r="B170" s="26">
        <v>46905</v>
      </c>
      <c r="C170" s="27">
        <v>55.45</v>
      </c>
      <c r="D170" s="27">
        <v>60.25</v>
      </c>
      <c r="E170" s="27">
        <v>51.24</v>
      </c>
      <c r="F170" s="27">
        <v>61.21</v>
      </c>
      <c r="G170" s="27">
        <v>63.63</v>
      </c>
      <c r="J170" s="27">
        <v>6.4173</v>
      </c>
      <c r="K170" s="28">
        <v>6.23</v>
      </c>
    </row>
    <row r="171" spans="1:11" x14ac:dyDescent="0.2">
      <c r="A171" s="3">
        <f t="shared" si="2"/>
        <v>2028</v>
      </c>
      <c r="B171" s="26">
        <v>46935</v>
      </c>
      <c r="C171" s="27">
        <v>72.58</v>
      </c>
      <c r="D171" s="27">
        <v>75.39</v>
      </c>
      <c r="E171" s="27">
        <v>67.61</v>
      </c>
      <c r="F171" s="27">
        <v>77</v>
      </c>
      <c r="G171" s="27">
        <v>79.39</v>
      </c>
      <c r="J171" s="27">
        <v>6.4305000000000003</v>
      </c>
      <c r="K171" s="28">
        <v>6.32</v>
      </c>
    </row>
    <row r="172" spans="1:11" x14ac:dyDescent="0.2">
      <c r="A172" s="3">
        <f t="shared" si="2"/>
        <v>2028</v>
      </c>
      <c r="B172" s="26">
        <v>46966</v>
      </c>
      <c r="C172" s="27">
        <v>76.45</v>
      </c>
      <c r="D172" s="27">
        <v>75.599999999999994</v>
      </c>
      <c r="E172" s="27">
        <v>71.36</v>
      </c>
      <c r="F172" s="27">
        <v>77.989999999999995</v>
      </c>
      <c r="G172" s="27">
        <v>80.099999999999994</v>
      </c>
      <c r="J172" s="27">
        <v>6.4875999999999996</v>
      </c>
      <c r="K172" s="28">
        <v>6.36</v>
      </c>
    </row>
    <row r="173" spans="1:11" x14ac:dyDescent="0.2">
      <c r="A173" s="3">
        <f t="shared" si="2"/>
        <v>2028</v>
      </c>
      <c r="B173" s="26">
        <v>46997</v>
      </c>
      <c r="C173" s="27">
        <v>66.72</v>
      </c>
      <c r="D173" s="27">
        <v>61.81</v>
      </c>
      <c r="E173" s="27">
        <v>62.39</v>
      </c>
      <c r="F173" s="27">
        <v>65.27</v>
      </c>
      <c r="G173" s="27">
        <v>68.34</v>
      </c>
      <c r="J173" s="27">
        <v>6.5366</v>
      </c>
      <c r="K173" s="28">
        <v>6.41</v>
      </c>
    </row>
    <row r="174" spans="1:11" x14ac:dyDescent="0.2">
      <c r="A174" s="3">
        <f t="shared" si="2"/>
        <v>2028</v>
      </c>
      <c r="B174" s="26">
        <v>47027</v>
      </c>
      <c r="C174" s="27">
        <v>67.02</v>
      </c>
      <c r="D174" s="27">
        <v>57.5</v>
      </c>
      <c r="E174" s="27">
        <v>63.09</v>
      </c>
      <c r="F174" s="27">
        <v>62.76</v>
      </c>
      <c r="G174" s="27">
        <v>66.48</v>
      </c>
      <c r="J174" s="27">
        <v>6.6614000000000004</v>
      </c>
      <c r="K174" s="28">
        <v>6.69</v>
      </c>
    </row>
    <row r="175" spans="1:11" x14ac:dyDescent="0.2">
      <c r="A175" s="3">
        <f t="shared" si="2"/>
        <v>2028</v>
      </c>
      <c r="B175" s="26">
        <v>47058</v>
      </c>
      <c r="C175" s="27">
        <v>78.42</v>
      </c>
      <c r="D175" s="27">
        <v>60.76</v>
      </c>
      <c r="E175" s="27">
        <v>74.510000000000005</v>
      </c>
      <c r="F175" s="27">
        <v>69.290000000000006</v>
      </c>
      <c r="G175" s="27">
        <v>73.59</v>
      </c>
      <c r="J175" s="27">
        <v>7.2346000000000004</v>
      </c>
      <c r="K175" s="28">
        <v>7.38</v>
      </c>
    </row>
    <row r="176" spans="1:11" x14ac:dyDescent="0.2">
      <c r="A176" s="3">
        <f t="shared" si="2"/>
        <v>2028</v>
      </c>
      <c r="B176" s="26">
        <v>47088</v>
      </c>
      <c r="C176" s="27">
        <v>78.05</v>
      </c>
      <c r="D176" s="27">
        <v>62.66</v>
      </c>
      <c r="E176" s="27">
        <v>74.489999999999995</v>
      </c>
      <c r="F176" s="27">
        <v>70.349999999999994</v>
      </c>
      <c r="G176" s="27">
        <v>72.900000000000006</v>
      </c>
      <c r="J176" s="27">
        <v>7.4048999999999996</v>
      </c>
      <c r="K176" s="28">
        <v>7.47</v>
      </c>
    </row>
    <row r="177" spans="1:11" x14ac:dyDescent="0.2">
      <c r="A177" s="3">
        <f t="shared" si="2"/>
        <v>2029</v>
      </c>
      <c r="B177" s="26">
        <v>47119</v>
      </c>
      <c r="C177" s="27">
        <v>75.7</v>
      </c>
      <c r="D177" s="27">
        <v>62.56</v>
      </c>
      <c r="E177" s="27">
        <v>70.989999999999995</v>
      </c>
      <c r="F177" s="27">
        <v>69.760000000000005</v>
      </c>
      <c r="G177" s="27">
        <v>72.25</v>
      </c>
      <c r="J177" s="27">
        <v>7.5185000000000004</v>
      </c>
      <c r="K177" s="28">
        <v>7.54</v>
      </c>
    </row>
    <row r="178" spans="1:11" x14ac:dyDescent="0.2">
      <c r="A178" s="3">
        <f t="shared" si="2"/>
        <v>2029</v>
      </c>
      <c r="B178" s="26">
        <v>47150</v>
      </c>
      <c r="C178" s="27">
        <v>71.19</v>
      </c>
      <c r="D178" s="27">
        <v>63.64</v>
      </c>
      <c r="E178" s="27">
        <v>66.33</v>
      </c>
      <c r="F178" s="27">
        <v>68.650000000000006</v>
      </c>
      <c r="G178" s="27">
        <v>72.22</v>
      </c>
      <c r="J178" s="27">
        <v>7.2803000000000004</v>
      </c>
      <c r="K178" s="28">
        <v>7.3</v>
      </c>
    </row>
    <row r="179" spans="1:11" x14ac:dyDescent="0.2">
      <c r="A179" s="3">
        <f t="shared" si="2"/>
        <v>2029</v>
      </c>
      <c r="B179" s="26">
        <v>47178</v>
      </c>
      <c r="C179" s="27">
        <v>59.28</v>
      </c>
      <c r="D179" s="27">
        <v>57.6</v>
      </c>
      <c r="E179" s="27">
        <v>54.89</v>
      </c>
      <c r="F179" s="27">
        <v>60.94</v>
      </c>
      <c r="G179" s="27">
        <v>62.97</v>
      </c>
      <c r="J179" s="27">
        <v>6.7926000000000002</v>
      </c>
      <c r="K179" s="28">
        <v>7.05</v>
      </c>
    </row>
    <row r="180" spans="1:11" x14ac:dyDescent="0.2">
      <c r="A180" s="3">
        <f t="shared" si="2"/>
        <v>2029</v>
      </c>
      <c r="B180" s="26">
        <v>47209</v>
      </c>
      <c r="C180" s="27">
        <v>57</v>
      </c>
      <c r="D180" s="27">
        <v>59.2</v>
      </c>
      <c r="E180" s="27">
        <v>52.7</v>
      </c>
      <c r="F180" s="27">
        <v>61.68</v>
      </c>
      <c r="G180" s="27">
        <v>65.12</v>
      </c>
      <c r="J180" s="27">
        <v>6.6494</v>
      </c>
      <c r="K180" s="28">
        <v>6.58</v>
      </c>
    </row>
    <row r="181" spans="1:11" x14ac:dyDescent="0.2">
      <c r="A181" s="3">
        <f t="shared" si="2"/>
        <v>2029</v>
      </c>
      <c r="B181" s="26">
        <v>47239</v>
      </c>
      <c r="C181" s="27">
        <v>51.84</v>
      </c>
      <c r="D181" s="27">
        <v>58.85</v>
      </c>
      <c r="E181" s="27">
        <v>47.75</v>
      </c>
      <c r="F181" s="27">
        <v>60.39</v>
      </c>
      <c r="G181" s="27">
        <v>59.95</v>
      </c>
      <c r="J181" s="27">
        <v>6.6711</v>
      </c>
      <c r="K181" s="28">
        <v>6.55</v>
      </c>
    </row>
    <row r="182" spans="1:11" x14ac:dyDescent="0.2">
      <c r="A182" s="3">
        <f t="shared" si="2"/>
        <v>2029</v>
      </c>
      <c r="B182" s="26">
        <v>47270</v>
      </c>
      <c r="C182" s="27">
        <v>54.84</v>
      </c>
      <c r="D182" s="27">
        <v>60.21</v>
      </c>
      <c r="E182" s="27">
        <v>50.62</v>
      </c>
      <c r="F182" s="27">
        <v>60.88</v>
      </c>
      <c r="G182" s="27">
        <v>63.39</v>
      </c>
      <c r="J182" s="27">
        <v>6.6496000000000004</v>
      </c>
      <c r="K182" s="28">
        <v>6.51</v>
      </c>
    </row>
    <row r="183" spans="1:11" x14ac:dyDescent="0.2">
      <c r="A183" s="3">
        <f t="shared" si="2"/>
        <v>2029</v>
      </c>
      <c r="B183" s="26">
        <v>47300</v>
      </c>
      <c r="C183" s="27">
        <v>74.28</v>
      </c>
      <c r="D183" s="27">
        <v>76.83</v>
      </c>
      <c r="E183" s="27">
        <v>69.209999999999994</v>
      </c>
      <c r="F183" s="27">
        <v>78.75</v>
      </c>
      <c r="G183" s="27">
        <v>81.44</v>
      </c>
      <c r="J183" s="27">
        <v>6.7869000000000002</v>
      </c>
      <c r="K183" s="28">
        <v>6.58</v>
      </c>
    </row>
    <row r="184" spans="1:11" x14ac:dyDescent="0.2">
      <c r="A184" s="3">
        <f t="shared" si="2"/>
        <v>2029</v>
      </c>
      <c r="B184" s="26">
        <v>47331</v>
      </c>
      <c r="C184" s="27">
        <v>80.8</v>
      </c>
      <c r="D184" s="27">
        <v>79.09</v>
      </c>
      <c r="E184" s="27">
        <v>75.48</v>
      </c>
      <c r="F184" s="27">
        <v>81.99</v>
      </c>
      <c r="G184" s="27">
        <v>84.95</v>
      </c>
      <c r="J184" s="27">
        <v>6.8754</v>
      </c>
      <c r="K184" s="28">
        <v>6.66</v>
      </c>
    </row>
    <row r="185" spans="1:11" x14ac:dyDescent="0.2">
      <c r="A185" s="3">
        <f t="shared" si="2"/>
        <v>2029</v>
      </c>
      <c r="B185" s="26">
        <v>47362</v>
      </c>
      <c r="C185" s="27">
        <v>70.319999999999993</v>
      </c>
      <c r="D185" s="27">
        <v>65.77</v>
      </c>
      <c r="E185" s="27">
        <v>65.89</v>
      </c>
      <c r="F185" s="27">
        <v>69.81</v>
      </c>
      <c r="G185" s="27">
        <v>73.400000000000006</v>
      </c>
      <c r="J185" s="27">
        <v>6.8727</v>
      </c>
      <c r="K185" s="28">
        <v>6.71</v>
      </c>
    </row>
    <row r="186" spans="1:11" x14ac:dyDescent="0.2">
      <c r="A186" s="3">
        <f t="shared" si="2"/>
        <v>2029</v>
      </c>
      <c r="B186" s="26">
        <v>47392</v>
      </c>
      <c r="C186" s="27">
        <v>69.16</v>
      </c>
      <c r="D186" s="27">
        <v>60.68</v>
      </c>
      <c r="E186" s="27">
        <v>65.150000000000006</v>
      </c>
      <c r="F186" s="27">
        <v>66.36</v>
      </c>
      <c r="G186" s="27">
        <v>70.400000000000006</v>
      </c>
      <c r="J186" s="27">
        <v>7.0128000000000004</v>
      </c>
      <c r="K186" s="28">
        <v>7.05</v>
      </c>
    </row>
    <row r="187" spans="1:11" x14ac:dyDescent="0.2">
      <c r="A187" s="3">
        <f t="shared" si="2"/>
        <v>2029</v>
      </c>
      <c r="B187" s="26">
        <v>47423</v>
      </c>
      <c r="C187" s="27">
        <v>76.91</v>
      </c>
      <c r="D187" s="27">
        <v>61.27</v>
      </c>
      <c r="E187" s="27">
        <v>72.78</v>
      </c>
      <c r="F187" s="27">
        <v>69.73</v>
      </c>
      <c r="G187" s="27">
        <v>74.290000000000006</v>
      </c>
      <c r="J187" s="27">
        <v>7.4339000000000004</v>
      </c>
      <c r="K187" s="28">
        <v>7.63</v>
      </c>
    </row>
    <row r="188" spans="1:11" x14ac:dyDescent="0.2">
      <c r="A188" s="3">
        <f t="shared" si="2"/>
        <v>2029</v>
      </c>
      <c r="B188" s="26">
        <v>47453</v>
      </c>
      <c r="C188" s="27">
        <v>79.38</v>
      </c>
      <c r="D188" s="27">
        <v>63.14</v>
      </c>
      <c r="E188" s="27">
        <v>75.64</v>
      </c>
      <c r="F188" s="27">
        <v>71.08</v>
      </c>
      <c r="G188" s="27">
        <v>74.16</v>
      </c>
      <c r="J188" s="27">
        <v>7.6154000000000002</v>
      </c>
      <c r="K188" s="28">
        <v>7.68</v>
      </c>
    </row>
    <row r="189" spans="1:11" x14ac:dyDescent="0.2">
      <c r="A189" s="3">
        <f>YEAR(B189)</f>
        <v>2030</v>
      </c>
      <c r="B189" s="26">
        <v>47484</v>
      </c>
      <c r="C189" s="27">
        <v>77.59</v>
      </c>
      <c r="D189" s="27">
        <v>64.58</v>
      </c>
      <c r="E189" s="27">
        <v>72.75</v>
      </c>
      <c r="F189" s="27">
        <v>71.760000000000005</v>
      </c>
      <c r="G189" s="27">
        <v>74.47</v>
      </c>
      <c r="J189" s="27">
        <v>7.7112999999999996</v>
      </c>
      <c r="K189" s="28">
        <v>7.57</v>
      </c>
    </row>
    <row r="190" spans="1:11" x14ac:dyDescent="0.2">
      <c r="A190" s="3">
        <f t="shared" si="2"/>
        <v>2030</v>
      </c>
      <c r="B190" s="26">
        <v>47515</v>
      </c>
      <c r="C190" s="27">
        <v>72.37</v>
      </c>
      <c r="D190" s="27">
        <v>64.88</v>
      </c>
      <c r="E190" s="27">
        <v>67.41</v>
      </c>
      <c r="F190" s="27">
        <v>70.150000000000006</v>
      </c>
      <c r="G190" s="27">
        <v>73.91</v>
      </c>
      <c r="J190" s="27">
        <v>7.5098000000000003</v>
      </c>
      <c r="K190" s="28">
        <v>7.43</v>
      </c>
    </row>
    <row r="191" spans="1:11" x14ac:dyDescent="0.2">
      <c r="A191" s="3">
        <f t="shared" si="2"/>
        <v>2030</v>
      </c>
      <c r="B191" s="26">
        <v>47543</v>
      </c>
      <c r="C191" s="27">
        <v>60.48</v>
      </c>
      <c r="D191" s="27">
        <v>59.33</v>
      </c>
      <c r="E191" s="27">
        <v>56</v>
      </c>
      <c r="F191" s="27">
        <v>62.82</v>
      </c>
      <c r="G191" s="27">
        <v>65.010000000000005</v>
      </c>
      <c r="J191" s="27">
        <v>7.0427999999999997</v>
      </c>
      <c r="K191" s="28">
        <v>7.31</v>
      </c>
    </row>
    <row r="192" spans="1:11" x14ac:dyDescent="0.2">
      <c r="A192" s="3">
        <f t="shared" si="2"/>
        <v>2030</v>
      </c>
      <c r="B192" s="26">
        <v>47574</v>
      </c>
      <c r="C192" s="27">
        <v>58.05</v>
      </c>
      <c r="D192" s="27">
        <v>60.2</v>
      </c>
      <c r="E192" s="27">
        <v>53.69</v>
      </c>
      <c r="F192" s="27">
        <v>63.43</v>
      </c>
      <c r="G192" s="27">
        <v>67.12</v>
      </c>
      <c r="J192" s="27">
        <v>6.8978000000000002</v>
      </c>
      <c r="K192" s="28">
        <v>6.85</v>
      </c>
    </row>
    <row r="193" spans="1:11" x14ac:dyDescent="0.2">
      <c r="A193" s="3">
        <f t="shared" si="2"/>
        <v>2030</v>
      </c>
      <c r="B193" s="26">
        <v>47604</v>
      </c>
      <c r="C193" s="27">
        <v>53.25</v>
      </c>
      <c r="D193" s="27">
        <v>60.1</v>
      </c>
      <c r="E193" s="27">
        <v>49.06</v>
      </c>
      <c r="F193" s="27">
        <v>62.31</v>
      </c>
      <c r="G193" s="27">
        <v>61.82</v>
      </c>
      <c r="J193" s="27">
        <v>6.9252000000000002</v>
      </c>
      <c r="K193" s="28">
        <v>6.89</v>
      </c>
    </row>
    <row r="194" spans="1:11" x14ac:dyDescent="0.2">
      <c r="A194" s="3">
        <f t="shared" si="2"/>
        <v>2030</v>
      </c>
      <c r="B194" s="26">
        <v>47635</v>
      </c>
      <c r="C194" s="27">
        <v>57.24</v>
      </c>
      <c r="D194" s="27">
        <v>62.38</v>
      </c>
      <c r="E194" s="27">
        <v>52.88</v>
      </c>
      <c r="F194" s="27">
        <v>63.46</v>
      </c>
      <c r="G194" s="27">
        <v>65.94</v>
      </c>
      <c r="J194" s="27">
        <v>6.9626999999999999</v>
      </c>
      <c r="K194" s="28">
        <v>6.87</v>
      </c>
    </row>
    <row r="195" spans="1:11" x14ac:dyDescent="0.2">
      <c r="A195" s="3">
        <f t="shared" si="2"/>
        <v>2030</v>
      </c>
      <c r="B195" s="26">
        <v>47665</v>
      </c>
      <c r="C195" s="27">
        <v>76.94</v>
      </c>
      <c r="D195" s="27">
        <v>79.430000000000007</v>
      </c>
      <c r="E195" s="27">
        <v>71.709999999999994</v>
      </c>
      <c r="F195" s="27">
        <v>81.72</v>
      </c>
      <c r="G195" s="27">
        <v>84.53</v>
      </c>
      <c r="J195" s="27">
        <v>7.0560999999999998</v>
      </c>
      <c r="K195" s="28">
        <v>6.98</v>
      </c>
    </row>
    <row r="196" spans="1:11" x14ac:dyDescent="0.2">
      <c r="A196" s="3">
        <f t="shared" si="2"/>
        <v>2030</v>
      </c>
      <c r="B196" s="26">
        <v>47696</v>
      </c>
      <c r="C196" s="27">
        <v>82.3</v>
      </c>
      <c r="D196" s="27">
        <v>81.06</v>
      </c>
      <c r="E196" s="27">
        <v>76.89</v>
      </c>
      <c r="F196" s="27">
        <v>84.32</v>
      </c>
      <c r="G196" s="27">
        <v>87.38</v>
      </c>
      <c r="J196" s="27">
        <v>7.1867999999999999</v>
      </c>
      <c r="K196" s="28">
        <v>7.02</v>
      </c>
    </row>
    <row r="197" spans="1:11" x14ac:dyDescent="0.2">
      <c r="A197" s="3">
        <f t="shared" si="2"/>
        <v>2030</v>
      </c>
      <c r="B197" s="26">
        <v>47727</v>
      </c>
      <c r="C197" s="27">
        <v>72.459999999999994</v>
      </c>
      <c r="D197" s="27">
        <v>68.08</v>
      </c>
      <c r="E197" s="27">
        <v>68</v>
      </c>
      <c r="F197" s="27">
        <v>72.180000000000007</v>
      </c>
      <c r="G197" s="27">
        <v>75.83</v>
      </c>
      <c r="J197" s="27">
        <v>7.1437999999999997</v>
      </c>
      <c r="K197" s="28">
        <v>7.06</v>
      </c>
    </row>
    <row r="198" spans="1:11" x14ac:dyDescent="0.2">
      <c r="A198" s="3">
        <f t="shared" si="2"/>
        <v>2030</v>
      </c>
      <c r="B198" s="26">
        <v>47757</v>
      </c>
      <c r="C198" s="27">
        <v>71.989999999999995</v>
      </c>
      <c r="D198" s="27">
        <v>63.96</v>
      </c>
      <c r="E198" s="27">
        <v>68.290000000000006</v>
      </c>
      <c r="F198" s="27">
        <v>68.94</v>
      </c>
      <c r="G198" s="27">
        <v>73.28</v>
      </c>
      <c r="J198" s="27">
        <v>7.3029999999999999</v>
      </c>
      <c r="K198" s="28">
        <v>7.28</v>
      </c>
    </row>
    <row r="199" spans="1:11" x14ac:dyDescent="0.2">
      <c r="A199" s="3">
        <f t="shared" si="2"/>
        <v>2030</v>
      </c>
      <c r="B199" s="26">
        <v>47788</v>
      </c>
      <c r="C199" s="27">
        <v>81.56</v>
      </c>
      <c r="D199" s="27">
        <v>64.77</v>
      </c>
      <c r="E199" s="27">
        <v>77.680000000000007</v>
      </c>
      <c r="F199" s="27">
        <v>73.010000000000005</v>
      </c>
      <c r="G199" s="27">
        <v>77.67</v>
      </c>
      <c r="J199" s="27">
        <v>7.7763</v>
      </c>
      <c r="K199" s="28">
        <v>7.86</v>
      </c>
    </row>
    <row r="200" spans="1:11" x14ac:dyDescent="0.2">
      <c r="A200" s="3">
        <f t="shared" si="2"/>
        <v>2030</v>
      </c>
      <c r="B200" s="26">
        <v>47818</v>
      </c>
      <c r="C200" s="27">
        <v>82.99</v>
      </c>
      <c r="D200" s="27">
        <v>66.28</v>
      </c>
      <c r="E200" s="27">
        <v>78.89</v>
      </c>
      <c r="F200" s="27">
        <v>74.260000000000005</v>
      </c>
      <c r="G200" s="27">
        <v>77.59</v>
      </c>
      <c r="J200" s="27">
        <v>8.0090000000000003</v>
      </c>
      <c r="K200" s="28">
        <v>7.92</v>
      </c>
    </row>
    <row r="201" spans="1:11" x14ac:dyDescent="0.2">
      <c r="A201" s="3">
        <f t="shared" si="2"/>
        <v>2031</v>
      </c>
      <c r="B201" s="26">
        <v>47849</v>
      </c>
      <c r="C201" s="27">
        <v>79.53</v>
      </c>
      <c r="D201" s="27">
        <v>66.260000000000005</v>
      </c>
      <c r="E201" s="27">
        <v>74.599999999999994</v>
      </c>
      <c r="F201" s="27">
        <v>73.16</v>
      </c>
      <c r="G201" s="27">
        <v>76.08</v>
      </c>
      <c r="J201" s="27">
        <v>7.8578000000000001</v>
      </c>
      <c r="K201" s="28">
        <v>7.71</v>
      </c>
    </row>
    <row r="202" spans="1:11" x14ac:dyDescent="0.2">
      <c r="A202" s="3">
        <f t="shared" ref="A202:A265" si="3">YEAR(B202)</f>
        <v>2031</v>
      </c>
      <c r="B202" s="26">
        <v>47880</v>
      </c>
      <c r="C202" s="27">
        <v>73.88</v>
      </c>
      <c r="D202" s="27">
        <v>66.47</v>
      </c>
      <c r="E202" s="27">
        <v>68.819999999999993</v>
      </c>
      <c r="F202" s="27">
        <v>71.55</v>
      </c>
      <c r="G202" s="27">
        <v>75.48</v>
      </c>
      <c r="J202" s="27">
        <v>7.6524999999999999</v>
      </c>
      <c r="K202" s="28">
        <v>7.57</v>
      </c>
    </row>
    <row r="203" spans="1:11" x14ac:dyDescent="0.2">
      <c r="A203" s="3">
        <f t="shared" si="3"/>
        <v>2031</v>
      </c>
      <c r="B203" s="26">
        <v>47908</v>
      </c>
      <c r="C203" s="27">
        <v>61.49</v>
      </c>
      <c r="D203" s="27">
        <v>60.27</v>
      </c>
      <c r="E203" s="27">
        <v>56.94</v>
      </c>
      <c r="F203" s="27">
        <v>63.81</v>
      </c>
      <c r="G203" s="27">
        <v>66.13</v>
      </c>
      <c r="J203" s="27">
        <v>7.1767000000000003</v>
      </c>
      <c r="K203" s="28">
        <v>7.45</v>
      </c>
    </row>
    <row r="204" spans="1:11" x14ac:dyDescent="0.2">
      <c r="A204" s="3">
        <f t="shared" si="3"/>
        <v>2031</v>
      </c>
      <c r="B204" s="26">
        <v>47939</v>
      </c>
      <c r="C204" s="27">
        <v>58.93</v>
      </c>
      <c r="D204" s="27">
        <v>61.03</v>
      </c>
      <c r="E204" s="27">
        <v>54.51</v>
      </c>
      <c r="F204" s="27">
        <v>64.569999999999993</v>
      </c>
      <c r="G204" s="27">
        <v>68.209999999999994</v>
      </c>
      <c r="J204" s="27">
        <v>7.0288000000000004</v>
      </c>
      <c r="K204" s="28">
        <v>6.99</v>
      </c>
    </row>
    <row r="205" spans="1:11" x14ac:dyDescent="0.2">
      <c r="A205" s="3">
        <f t="shared" si="3"/>
        <v>2031</v>
      </c>
      <c r="B205" s="26">
        <v>47969</v>
      </c>
      <c r="C205" s="27">
        <v>54.46</v>
      </c>
      <c r="D205" s="27">
        <v>61.47</v>
      </c>
      <c r="E205" s="27">
        <v>50.19</v>
      </c>
      <c r="F205" s="27">
        <v>63.61</v>
      </c>
      <c r="G205" s="27">
        <v>63.28</v>
      </c>
      <c r="J205" s="27">
        <v>7.0567000000000002</v>
      </c>
      <c r="K205" s="28">
        <v>7.02</v>
      </c>
    </row>
    <row r="206" spans="1:11" x14ac:dyDescent="0.2">
      <c r="A206" s="3">
        <f t="shared" si="3"/>
        <v>2031</v>
      </c>
      <c r="B206" s="26">
        <v>48000</v>
      </c>
      <c r="C206" s="27">
        <v>58.85</v>
      </c>
      <c r="D206" s="27">
        <v>63.92</v>
      </c>
      <c r="E206" s="27">
        <v>54.39</v>
      </c>
      <c r="F206" s="27">
        <v>65.02</v>
      </c>
      <c r="G206" s="27">
        <v>67.849999999999994</v>
      </c>
      <c r="J206" s="27">
        <v>7.0949999999999998</v>
      </c>
      <c r="K206" s="28">
        <v>7</v>
      </c>
    </row>
    <row r="207" spans="1:11" x14ac:dyDescent="0.2">
      <c r="A207" s="3">
        <f t="shared" si="3"/>
        <v>2031</v>
      </c>
      <c r="B207" s="26">
        <v>48030</v>
      </c>
      <c r="C207" s="27">
        <v>79.62</v>
      </c>
      <c r="D207" s="27">
        <v>82.35</v>
      </c>
      <c r="E207" s="27">
        <v>74.239999999999995</v>
      </c>
      <c r="F207" s="27">
        <v>84.52</v>
      </c>
      <c r="G207" s="27">
        <v>87.55</v>
      </c>
      <c r="J207" s="27">
        <v>7.1901000000000002</v>
      </c>
      <c r="K207" s="28">
        <v>7.11</v>
      </c>
    </row>
    <row r="208" spans="1:11" x14ac:dyDescent="0.2">
      <c r="A208" s="3">
        <f t="shared" si="3"/>
        <v>2031</v>
      </c>
      <c r="B208" s="26">
        <v>48061</v>
      </c>
      <c r="C208" s="27">
        <v>83.39</v>
      </c>
      <c r="D208" s="27">
        <v>82.56</v>
      </c>
      <c r="E208" s="27">
        <v>77.94</v>
      </c>
      <c r="F208" s="27">
        <v>85.47</v>
      </c>
      <c r="G208" s="27">
        <v>88.81</v>
      </c>
      <c r="J208" s="27">
        <v>7.3234000000000004</v>
      </c>
      <c r="K208" s="28">
        <v>7.15</v>
      </c>
    </row>
    <row r="209" spans="1:11" x14ac:dyDescent="0.2">
      <c r="A209" s="3">
        <f t="shared" si="3"/>
        <v>2031</v>
      </c>
      <c r="B209" s="26">
        <v>48092</v>
      </c>
      <c r="C209" s="27">
        <v>73.42</v>
      </c>
      <c r="D209" s="27">
        <v>69.41</v>
      </c>
      <c r="E209" s="27">
        <v>68.94</v>
      </c>
      <c r="F209" s="27">
        <v>73.290000000000006</v>
      </c>
      <c r="G209" s="27">
        <v>77.11</v>
      </c>
      <c r="J209" s="27">
        <v>7.2794999999999996</v>
      </c>
      <c r="K209" s="28">
        <v>7.19</v>
      </c>
    </row>
    <row r="210" spans="1:11" ht="16.5" customHeight="1" x14ac:dyDescent="0.2">
      <c r="A210" s="3">
        <f t="shared" si="3"/>
        <v>2031</v>
      </c>
      <c r="B210" s="26">
        <v>48122</v>
      </c>
      <c r="C210" s="27">
        <v>72.97</v>
      </c>
      <c r="D210" s="27">
        <v>64.36</v>
      </c>
      <c r="E210" s="27">
        <v>68.67</v>
      </c>
      <c r="F210" s="27">
        <v>69.790000000000006</v>
      </c>
      <c r="G210" s="27">
        <v>74.290000000000006</v>
      </c>
      <c r="J210" s="27">
        <v>7.4417</v>
      </c>
      <c r="K210" s="28">
        <v>7.42</v>
      </c>
    </row>
    <row r="211" spans="1:11" x14ac:dyDescent="0.2">
      <c r="A211" s="3">
        <f t="shared" si="3"/>
        <v>2031</v>
      </c>
      <c r="B211" s="26">
        <v>48153</v>
      </c>
      <c r="C211" s="27">
        <v>82.4</v>
      </c>
      <c r="D211" s="27">
        <v>66.03</v>
      </c>
      <c r="E211" s="27">
        <v>77.78</v>
      </c>
      <c r="F211" s="27">
        <v>74.17</v>
      </c>
      <c r="G211" s="27">
        <v>79.06</v>
      </c>
      <c r="J211" s="27">
        <v>7.9241000000000001</v>
      </c>
      <c r="K211" s="28">
        <v>8.01</v>
      </c>
    </row>
    <row r="212" spans="1:11" x14ac:dyDescent="0.2">
      <c r="A212" s="3">
        <f t="shared" si="3"/>
        <v>2031</v>
      </c>
      <c r="B212" s="26">
        <v>48183</v>
      </c>
      <c r="C212" s="27">
        <v>86.12</v>
      </c>
      <c r="D212" s="27">
        <v>67.7</v>
      </c>
      <c r="E212" s="27">
        <v>81.88</v>
      </c>
      <c r="F212" s="27">
        <v>75.84</v>
      </c>
      <c r="G212" s="27">
        <v>79.52</v>
      </c>
      <c r="J212" s="27">
        <v>8.1611999999999991</v>
      </c>
      <c r="K212" s="28">
        <v>8.07</v>
      </c>
    </row>
    <row r="213" spans="1:11" x14ac:dyDescent="0.2">
      <c r="A213" s="3">
        <f t="shared" si="3"/>
        <v>2032</v>
      </c>
      <c r="B213" s="26">
        <v>48214</v>
      </c>
      <c r="C213" s="27">
        <v>81.27</v>
      </c>
      <c r="D213" s="27">
        <v>67.25</v>
      </c>
      <c r="E213" s="27">
        <v>76.36</v>
      </c>
      <c r="F213" s="27">
        <v>74.12</v>
      </c>
      <c r="G213" s="27">
        <v>76.94</v>
      </c>
      <c r="J213" s="27">
        <v>8.0070999999999994</v>
      </c>
      <c r="K213" s="28">
        <v>7.86</v>
      </c>
    </row>
    <row r="214" spans="1:11" x14ac:dyDescent="0.2">
      <c r="A214" s="3">
        <f t="shared" si="3"/>
        <v>2032</v>
      </c>
      <c r="B214" s="26">
        <v>48245</v>
      </c>
      <c r="C214" s="27">
        <v>76.28</v>
      </c>
      <c r="D214" s="27">
        <v>67.52</v>
      </c>
      <c r="E214" s="27">
        <v>71.06</v>
      </c>
      <c r="F214" s="27">
        <v>72.67</v>
      </c>
      <c r="G214" s="27">
        <v>76.34</v>
      </c>
      <c r="J214" s="27">
        <v>7.7979000000000003</v>
      </c>
      <c r="K214" s="28">
        <v>7.71</v>
      </c>
    </row>
    <row r="215" spans="1:11" x14ac:dyDescent="0.2">
      <c r="A215" s="3">
        <f t="shared" si="3"/>
        <v>2032</v>
      </c>
      <c r="B215" s="26">
        <v>48274</v>
      </c>
      <c r="C215" s="27">
        <v>63.33</v>
      </c>
      <c r="D215" s="27">
        <v>61.58</v>
      </c>
      <c r="E215" s="27">
        <v>58.67</v>
      </c>
      <c r="F215" s="27">
        <v>65.11</v>
      </c>
      <c r="G215" s="27">
        <v>67.44</v>
      </c>
      <c r="J215" s="27">
        <v>7.3129999999999997</v>
      </c>
      <c r="K215" s="28">
        <v>7.59</v>
      </c>
    </row>
    <row r="216" spans="1:11" x14ac:dyDescent="0.2">
      <c r="A216" s="3">
        <f t="shared" si="3"/>
        <v>2032</v>
      </c>
      <c r="B216" s="26">
        <v>48305</v>
      </c>
      <c r="C216" s="27">
        <v>60.3</v>
      </c>
      <c r="D216" s="27">
        <v>62.59</v>
      </c>
      <c r="E216" s="27">
        <v>55.77</v>
      </c>
      <c r="F216" s="27">
        <v>65.650000000000006</v>
      </c>
      <c r="G216" s="27">
        <v>69.45</v>
      </c>
      <c r="J216" s="27">
        <v>7.1623999999999999</v>
      </c>
      <c r="K216" s="28">
        <v>7.12</v>
      </c>
    </row>
    <row r="217" spans="1:11" x14ac:dyDescent="0.2">
      <c r="A217" s="3">
        <f t="shared" si="3"/>
        <v>2032</v>
      </c>
      <c r="B217" s="26">
        <v>48335</v>
      </c>
      <c r="C217" s="27">
        <v>56.05</v>
      </c>
      <c r="D217" s="27">
        <v>62.45</v>
      </c>
      <c r="E217" s="27">
        <v>51.67</v>
      </c>
      <c r="F217" s="27">
        <v>64.61</v>
      </c>
      <c r="G217" s="27">
        <v>64.22</v>
      </c>
      <c r="J217" s="27">
        <v>7.1908000000000003</v>
      </c>
      <c r="K217" s="28">
        <v>7.15</v>
      </c>
    </row>
    <row r="218" spans="1:11" x14ac:dyDescent="0.2">
      <c r="A218" s="3">
        <f t="shared" si="3"/>
        <v>2032</v>
      </c>
      <c r="B218" s="26">
        <v>48366</v>
      </c>
      <c r="C218" s="27">
        <v>60.27</v>
      </c>
      <c r="D218" s="27">
        <v>64.77</v>
      </c>
      <c r="E218" s="27">
        <v>55.7</v>
      </c>
      <c r="F218" s="27">
        <v>66.39</v>
      </c>
      <c r="G218" s="27">
        <v>69.28</v>
      </c>
      <c r="J218" s="27">
        <v>7.2298</v>
      </c>
      <c r="K218" s="28">
        <v>7.13</v>
      </c>
    </row>
    <row r="219" spans="1:11" x14ac:dyDescent="0.2">
      <c r="A219" s="3">
        <f t="shared" si="3"/>
        <v>2032</v>
      </c>
      <c r="B219" s="26">
        <v>48396</v>
      </c>
      <c r="C219" s="27">
        <v>79.64</v>
      </c>
      <c r="D219" s="27">
        <v>81.569999999999993</v>
      </c>
      <c r="E219" s="27">
        <v>74.23</v>
      </c>
      <c r="F219" s="27">
        <v>84.37</v>
      </c>
      <c r="G219" s="27">
        <v>87.35</v>
      </c>
      <c r="J219" s="27">
        <v>7.3268000000000004</v>
      </c>
      <c r="K219" s="28">
        <v>7.24</v>
      </c>
    </row>
    <row r="220" spans="1:11" x14ac:dyDescent="0.2">
      <c r="A220" s="3">
        <f t="shared" si="3"/>
        <v>2032</v>
      </c>
      <c r="B220" s="26">
        <v>48427</v>
      </c>
      <c r="C220" s="27">
        <v>83.73</v>
      </c>
      <c r="D220" s="27">
        <v>81.73</v>
      </c>
      <c r="E220" s="27">
        <v>78.239999999999995</v>
      </c>
      <c r="F220" s="27">
        <v>85.18</v>
      </c>
      <c r="G220" s="27">
        <v>88.29</v>
      </c>
      <c r="J220" s="27">
        <v>7.4625000000000004</v>
      </c>
      <c r="K220" s="28">
        <v>7.29</v>
      </c>
    </row>
    <row r="221" spans="1:11" x14ac:dyDescent="0.2">
      <c r="A221" s="3">
        <f t="shared" si="3"/>
        <v>2032</v>
      </c>
      <c r="B221" s="26">
        <v>48458</v>
      </c>
      <c r="C221" s="27">
        <v>73.959999999999994</v>
      </c>
      <c r="D221" s="27">
        <v>67.87</v>
      </c>
      <c r="E221" s="27">
        <v>69.53</v>
      </c>
      <c r="F221" s="27">
        <v>72.900000000000006</v>
      </c>
      <c r="G221" s="27">
        <v>76.739999999999995</v>
      </c>
      <c r="J221" s="27">
        <v>7.4179000000000004</v>
      </c>
      <c r="K221" s="28">
        <v>7.33</v>
      </c>
    </row>
    <row r="222" spans="1:11" x14ac:dyDescent="0.2">
      <c r="A222" s="3">
        <f t="shared" si="3"/>
        <v>2032</v>
      </c>
      <c r="B222" s="26">
        <v>48488</v>
      </c>
      <c r="C222" s="27">
        <v>74.11</v>
      </c>
      <c r="D222" s="27">
        <v>64.31</v>
      </c>
      <c r="E222" s="27">
        <v>69.87</v>
      </c>
      <c r="F222" s="27">
        <v>70.260000000000005</v>
      </c>
      <c r="G222" s="27">
        <v>74.680000000000007</v>
      </c>
      <c r="J222" s="27">
        <v>7.5831</v>
      </c>
      <c r="K222" s="28">
        <v>7.56</v>
      </c>
    </row>
    <row r="223" spans="1:11" x14ac:dyDescent="0.2">
      <c r="A223" s="3">
        <f t="shared" si="3"/>
        <v>2032</v>
      </c>
      <c r="B223" s="26">
        <v>48519</v>
      </c>
      <c r="C223" s="27">
        <v>85.41</v>
      </c>
      <c r="D223" s="27">
        <v>67.25</v>
      </c>
      <c r="E223" s="27">
        <v>80.88</v>
      </c>
      <c r="F223" s="27">
        <v>75.3</v>
      </c>
      <c r="G223" s="27">
        <v>80.11</v>
      </c>
      <c r="J223" s="27">
        <v>8.0746000000000002</v>
      </c>
      <c r="K223" s="28">
        <v>8.16</v>
      </c>
    </row>
    <row r="224" spans="1:11" x14ac:dyDescent="0.2">
      <c r="A224" s="3">
        <f t="shared" si="3"/>
        <v>2032</v>
      </c>
      <c r="B224" s="26">
        <v>48549</v>
      </c>
      <c r="C224" s="27">
        <v>88.05</v>
      </c>
      <c r="D224" s="27">
        <v>68.87</v>
      </c>
      <c r="E224" s="27">
        <v>83.61</v>
      </c>
      <c r="F224" s="27">
        <v>76.91</v>
      </c>
      <c r="G224" s="27">
        <v>80.59</v>
      </c>
      <c r="J224" s="27">
        <v>8.3163</v>
      </c>
      <c r="K224" s="28">
        <v>8.2200000000000006</v>
      </c>
    </row>
    <row r="225" spans="1:11" x14ac:dyDescent="0.2">
      <c r="A225" s="3">
        <f t="shared" si="3"/>
        <v>2033</v>
      </c>
      <c r="B225" s="26">
        <v>48580</v>
      </c>
      <c r="C225" s="27">
        <v>82.47</v>
      </c>
      <c r="D225" s="27">
        <v>68.38</v>
      </c>
      <c r="E225" s="27">
        <v>77.56</v>
      </c>
      <c r="F225" s="27">
        <v>74.989999999999995</v>
      </c>
      <c r="G225" s="27">
        <v>77.67</v>
      </c>
      <c r="J225" s="27">
        <v>8.1671999999999993</v>
      </c>
      <c r="K225" s="28">
        <v>8.02</v>
      </c>
    </row>
    <row r="226" spans="1:11" x14ac:dyDescent="0.2">
      <c r="A226" s="3">
        <f t="shared" si="3"/>
        <v>2033</v>
      </c>
      <c r="B226" s="26">
        <v>48611</v>
      </c>
      <c r="C226" s="27">
        <v>77</v>
      </c>
      <c r="D226" s="27">
        <v>68.53</v>
      </c>
      <c r="E226" s="27">
        <v>71.739999999999995</v>
      </c>
      <c r="F226" s="27">
        <v>73.61</v>
      </c>
      <c r="G226" s="27">
        <v>77.27</v>
      </c>
      <c r="J226" s="27">
        <v>7.9539</v>
      </c>
      <c r="K226" s="28">
        <v>7.87</v>
      </c>
    </row>
    <row r="227" spans="1:11" x14ac:dyDescent="0.2">
      <c r="A227" s="3">
        <f t="shared" si="3"/>
        <v>2033</v>
      </c>
      <c r="B227" s="26">
        <v>48639</v>
      </c>
      <c r="C227" s="27">
        <v>64.66</v>
      </c>
      <c r="D227" s="27">
        <v>62.56</v>
      </c>
      <c r="E227" s="27">
        <v>59.9</v>
      </c>
      <c r="F227" s="27">
        <v>66.16</v>
      </c>
      <c r="G227" s="27">
        <v>68.400000000000006</v>
      </c>
      <c r="J227" s="27">
        <v>7.4592999999999998</v>
      </c>
      <c r="K227" s="28">
        <v>7.74</v>
      </c>
    </row>
    <row r="228" spans="1:11" x14ac:dyDescent="0.2">
      <c r="A228" s="3">
        <f t="shared" si="3"/>
        <v>2033</v>
      </c>
      <c r="B228" s="26">
        <v>48670</v>
      </c>
      <c r="C228" s="27">
        <v>61.38</v>
      </c>
      <c r="D228" s="27">
        <v>63.28</v>
      </c>
      <c r="E228" s="27">
        <v>56.75</v>
      </c>
      <c r="F228" s="27">
        <v>66.97</v>
      </c>
      <c r="G228" s="27">
        <v>70.75</v>
      </c>
      <c r="J228" s="27">
        <v>7.3056000000000001</v>
      </c>
      <c r="K228" s="28">
        <v>7.26</v>
      </c>
    </row>
    <row r="229" spans="1:11" x14ac:dyDescent="0.2">
      <c r="A229" s="3">
        <f t="shared" si="3"/>
        <v>2033</v>
      </c>
      <c r="B229" s="26">
        <v>48700</v>
      </c>
      <c r="C229" s="27">
        <v>56.62</v>
      </c>
      <c r="D229" s="27">
        <v>63.17</v>
      </c>
      <c r="E229" s="27">
        <v>52.18</v>
      </c>
      <c r="F229" s="27">
        <v>65.989999999999995</v>
      </c>
      <c r="G229" s="27">
        <v>65.25</v>
      </c>
      <c r="J229" s="27">
        <v>7.3346</v>
      </c>
      <c r="K229" s="28">
        <v>7.29</v>
      </c>
    </row>
    <row r="230" spans="1:11" x14ac:dyDescent="0.2">
      <c r="A230" s="3">
        <f t="shared" si="3"/>
        <v>2033</v>
      </c>
      <c r="B230" s="26">
        <v>48731</v>
      </c>
      <c r="C230" s="27">
        <v>61.56</v>
      </c>
      <c r="D230" s="27">
        <v>65.91</v>
      </c>
      <c r="E230" s="27">
        <v>56.9</v>
      </c>
      <c r="F230" s="27">
        <v>67.84</v>
      </c>
      <c r="G230" s="27">
        <v>70.61</v>
      </c>
      <c r="J230" s="27">
        <v>7.3743999999999996</v>
      </c>
      <c r="K230" s="28">
        <v>7.27</v>
      </c>
    </row>
    <row r="231" spans="1:11" x14ac:dyDescent="0.2">
      <c r="A231" s="3">
        <f t="shared" si="3"/>
        <v>2033</v>
      </c>
      <c r="B231" s="26">
        <v>48761</v>
      </c>
      <c r="C231" s="27">
        <v>79.709999999999994</v>
      </c>
      <c r="D231" s="27">
        <v>81.400000000000006</v>
      </c>
      <c r="E231" s="27">
        <v>74.239999999999995</v>
      </c>
      <c r="F231" s="27">
        <v>84.39</v>
      </c>
      <c r="G231" s="27">
        <v>87.27</v>
      </c>
      <c r="J231" s="27">
        <v>7.4733000000000001</v>
      </c>
      <c r="K231" s="28">
        <v>7.39</v>
      </c>
    </row>
    <row r="232" spans="1:11" x14ac:dyDescent="0.2">
      <c r="A232" s="3">
        <f t="shared" si="3"/>
        <v>2033</v>
      </c>
      <c r="B232" s="26">
        <v>48792</v>
      </c>
      <c r="C232" s="27">
        <v>85.47</v>
      </c>
      <c r="D232" s="27">
        <v>82.91</v>
      </c>
      <c r="E232" s="27">
        <v>79.89</v>
      </c>
      <c r="F232" s="27">
        <v>86.57</v>
      </c>
      <c r="G232" s="27">
        <v>89.56</v>
      </c>
      <c r="J232" s="27">
        <v>7.6116999999999999</v>
      </c>
      <c r="K232" s="28">
        <v>7.43</v>
      </c>
    </row>
    <row r="233" spans="1:11" x14ac:dyDescent="0.2">
      <c r="A233" s="3">
        <f t="shared" si="3"/>
        <v>2033</v>
      </c>
      <c r="B233" s="26">
        <v>48823</v>
      </c>
      <c r="C233" s="27">
        <v>74.77</v>
      </c>
      <c r="D233" s="27">
        <v>68.59</v>
      </c>
      <c r="E233" s="27">
        <v>70.28</v>
      </c>
      <c r="F233" s="27">
        <v>73.38</v>
      </c>
      <c r="G233" s="27">
        <v>77.069999999999993</v>
      </c>
      <c r="J233" s="27">
        <v>7.5662000000000003</v>
      </c>
      <c r="K233" s="28">
        <v>7.48</v>
      </c>
    </row>
    <row r="234" spans="1:11" x14ac:dyDescent="0.2">
      <c r="A234" s="3">
        <f t="shared" si="3"/>
        <v>2033</v>
      </c>
      <c r="B234" s="26">
        <v>48853</v>
      </c>
      <c r="C234" s="27">
        <v>76.34</v>
      </c>
      <c r="D234" s="27">
        <v>66.34</v>
      </c>
      <c r="E234" s="27">
        <v>72.52</v>
      </c>
      <c r="F234" s="27">
        <v>71.23</v>
      </c>
      <c r="G234" s="27">
        <v>75.55</v>
      </c>
      <c r="J234" s="27">
        <v>7.7347999999999999</v>
      </c>
      <c r="K234" s="28">
        <v>7.71</v>
      </c>
    </row>
    <row r="235" spans="1:11" x14ac:dyDescent="0.2">
      <c r="A235" s="3">
        <f t="shared" si="3"/>
        <v>2033</v>
      </c>
      <c r="B235" s="26">
        <v>48884</v>
      </c>
      <c r="C235" s="27">
        <v>88.65</v>
      </c>
      <c r="D235" s="27">
        <v>68.680000000000007</v>
      </c>
      <c r="E235" s="27">
        <v>85.59</v>
      </c>
      <c r="F235" s="27">
        <v>76.650000000000006</v>
      </c>
      <c r="G235" s="27">
        <v>81.48</v>
      </c>
      <c r="J235" s="27">
        <v>8.2361000000000004</v>
      </c>
      <c r="K235" s="28">
        <v>8.33</v>
      </c>
    </row>
    <row r="236" spans="1:11" x14ac:dyDescent="0.2">
      <c r="A236" s="3">
        <f t="shared" si="3"/>
        <v>2033</v>
      </c>
      <c r="B236" s="26">
        <v>48914</v>
      </c>
      <c r="C236" s="27">
        <v>89.25</v>
      </c>
      <c r="D236" s="27">
        <v>70.08</v>
      </c>
      <c r="E236" s="27">
        <v>85.09</v>
      </c>
      <c r="F236" s="27">
        <v>77.87</v>
      </c>
      <c r="G236" s="27">
        <v>81.430000000000007</v>
      </c>
      <c r="J236" s="27">
        <v>8.4825999999999997</v>
      </c>
      <c r="K236" s="28">
        <v>8.39</v>
      </c>
    </row>
    <row r="237" spans="1:11" x14ac:dyDescent="0.2">
      <c r="A237" s="3">
        <f t="shared" si="3"/>
        <v>2034</v>
      </c>
      <c r="B237" s="26">
        <v>48945</v>
      </c>
      <c r="C237" s="27">
        <v>84.89</v>
      </c>
      <c r="D237" s="27">
        <v>69.67</v>
      </c>
      <c r="E237" s="27">
        <v>80.05</v>
      </c>
      <c r="F237" s="27">
        <v>75.7</v>
      </c>
      <c r="G237" s="27">
        <v>78.67</v>
      </c>
      <c r="J237" s="27">
        <v>8.3224</v>
      </c>
      <c r="K237" s="28">
        <v>8.17</v>
      </c>
    </row>
    <row r="238" spans="1:11" x14ac:dyDescent="0.2">
      <c r="A238" s="3">
        <f t="shared" si="3"/>
        <v>2034</v>
      </c>
      <c r="B238" s="26">
        <v>48976</v>
      </c>
      <c r="C238" s="27">
        <v>80</v>
      </c>
      <c r="D238" s="27">
        <v>69.680000000000007</v>
      </c>
      <c r="E238" s="27">
        <v>74.63</v>
      </c>
      <c r="F238" s="27">
        <v>74.2</v>
      </c>
      <c r="G238" s="27">
        <v>77.959999999999994</v>
      </c>
      <c r="J238" s="27">
        <v>8.1050000000000004</v>
      </c>
      <c r="K238" s="28">
        <v>8.02</v>
      </c>
    </row>
    <row r="239" spans="1:11" x14ac:dyDescent="0.2">
      <c r="A239" s="3">
        <f t="shared" si="3"/>
        <v>2034</v>
      </c>
      <c r="B239" s="26">
        <v>49004</v>
      </c>
      <c r="C239" s="27">
        <v>66.5</v>
      </c>
      <c r="D239" s="27">
        <v>63.46</v>
      </c>
      <c r="E239" s="27">
        <v>61.64</v>
      </c>
      <c r="F239" s="27">
        <v>67.25</v>
      </c>
      <c r="G239" s="27">
        <v>69.39</v>
      </c>
      <c r="J239" s="27">
        <v>7.601</v>
      </c>
      <c r="K239" s="28">
        <v>7.89</v>
      </c>
    </row>
    <row r="240" spans="1:11" x14ac:dyDescent="0.2">
      <c r="A240" s="3">
        <f t="shared" si="3"/>
        <v>2034</v>
      </c>
      <c r="B240" s="26">
        <v>49035</v>
      </c>
      <c r="C240" s="27">
        <v>62.57</v>
      </c>
      <c r="D240" s="27">
        <v>64.11</v>
      </c>
      <c r="E240" s="27">
        <v>57.86</v>
      </c>
      <c r="F240" s="27">
        <v>67.989999999999995</v>
      </c>
      <c r="G240" s="27">
        <v>71.75</v>
      </c>
      <c r="J240" s="27">
        <v>7.4443999999999999</v>
      </c>
      <c r="K240" s="28">
        <v>7.4</v>
      </c>
    </row>
    <row r="241" spans="1:11" x14ac:dyDescent="0.2">
      <c r="A241" s="3">
        <f t="shared" si="3"/>
        <v>2034</v>
      </c>
      <c r="B241" s="26">
        <v>49065</v>
      </c>
      <c r="C241" s="27">
        <v>58.09</v>
      </c>
      <c r="D241" s="27">
        <v>64.33</v>
      </c>
      <c r="E241" s="27">
        <v>53.54</v>
      </c>
      <c r="F241" s="27">
        <v>67.290000000000006</v>
      </c>
      <c r="G241" s="27">
        <v>66.459999999999994</v>
      </c>
      <c r="J241" s="27">
        <v>7.4740000000000002</v>
      </c>
      <c r="K241" s="28">
        <v>7.43</v>
      </c>
    </row>
    <row r="242" spans="1:11" x14ac:dyDescent="0.2">
      <c r="A242" s="3">
        <f t="shared" si="3"/>
        <v>2034</v>
      </c>
      <c r="B242" s="26">
        <v>49096</v>
      </c>
      <c r="C242" s="27">
        <v>63.09</v>
      </c>
      <c r="D242" s="27">
        <v>66.959999999999994</v>
      </c>
      <c r="E242" s="27">
        <v>58.33</v>
      </c>
      <c r="F242" s="27">
        <v>69.06</v>
      </c>
      <c r="G242" s="27">
        <v>71.900000000000006</v>
      </c>
      <c r="J242" s="27">
        <v>7.5145</v>
      </c>
      <c r="K242" s="28">
        <v>7.41</v>
      </c>
    </row>
    <row r="243" spans="1:11" x14ac:dyDescent="0.2">
      <c r="A243" s="3">
        <f t="shared" si="3"/>
        <v>2034</v>
      </c>
      <c r="B243" s="26">
        <v>49126</v>
      </c>
      <c r="C243" s="27">
        <v>82.32</v>
      </c>
      <c r="D243" s="27">
        <v>83.42</v>
      </c>
      <c r="E243" s="27">
        <v>76.709999999999994</v>
      </c>
      <c r="F243" s="27">
        <v>86.53</v>
      </c>
      <c r="G243" s="27">
        <v>89.4</v>
      </c>
      <c r="J243" s="27">
        <v>7.6153000000000004</v>
      </c>
      <c r="K243" s="28">
        <v>7.53</v>
      </c>
    </row>
    <row r="244" spans="1:11" x14ac:dyDescent="0.2">
      <c r="A244" s="3">
        <f t="shared" si="3"/>
        <v>2034</v>
      </c>
      <c r="B244" s="26">
        <v>49157</v>
      </c>
      <c r="C244" s="27">
        <v>87.64</v>
      </c>
      <c r="D244" s="27">
        <v>83.73</v>
      </c>
      <c r="E244" s="27">
        <v>81.95</v>
      </c>
      <c r="F244" s="27">
        <v>87.64</v>
      </c>
      <c r="G244" s="27">
        <v>90.64</v>
      </c>
      <c r="J244" s="27">
        <v>7.7564000000000002</v>
      </c>
      <c r="K244" s="28">
        <v>7.57</v>
      </c>
    </row>
    <row r="245" spans="1:11" x14ac:dyDescent="0.2">
      <c r="A245" s="3">
        <f t="shared" si="3"/>
        <v>2034</v>
      </c>
      <c r="B245" s="26">
        <v>49188</v>
      </c>
      <c r="C245" s="27">
        <v>75.989999999999995</v>
      </c>
      <c r="D245" s="27">
        <v>69.12</v>
      </c>
      <c r="E245" s="27">
        <v>71.52</v>
      </c>
      <c r="F245" s="27">
        <v>73.849999999999994</v>
      </c>
      <c r="G245" s="27">
        <v>77.5</v>
      </c>
      <c r="J245" s="27">
        <v>7.71</v>
      </c>
      <c r="K245" s="28">
        <v>7.62</v>
      </c>
    </row>
    <row r="246" spans="1:11" x14ac:dyDescent="0.2">
      <c r="A246" s="3">
        <f t="shared" si="3"/>
        <v>2034</v>
      </c>
      <c r="B246" s="26">
        <v>49218</v>
      </c>
      <c r="C246" s="27">
        <v>78.680000000000007</v>
      </c>
      <c r="D246" s="27">
        <v>67.069999999999993</v>
      </c>
      <c r="E246" s="27">
        <v>74.69</v>
      </c>
      <c r="F246" s="27">
        <v>72.510000000000005</v>
      </c>
      <c r="G246" s="27">
        <v>76.89</v>
      </c>
      <c r="J246" s="27">
        <v>7.8818000000000001</v>
      </c>
      <c r="K246" s="28">
        <v>7.86</v>
      </c>
    </row>
    <row r="247" spans="1:11" x14ac:dyDescent="0.2">
      <c r="A247" s="3">
        <f t="shared" si="3"/>
        <v>2034</v>
      </c>
      <c r="B247" s="26">
        <v>49249</v>
      </c>
      <c r="C247" s="27">
        <v>89.71</v>
      </c>
      <c r="D247" s="27">
        <v>69.73</v>
      </c>
      <c r="E247" s="27">
        <v>85.84</v>
      </c>
      <c r="F247" s="27">
        <v>77.39</v>
      </c>
      <c r="G247" s="27">
        <v>82.36</v>
      </c>
      <c r="J247" s="27">
        <v>8.3925999999999998</v>
      </c>
      <c r="K247" s="28">
        <v>8.49</v>
      </c>
    </row>
    <row r="248" spans="1:11" x14ac:dyDescent="0.2">
      <c r="A248" s="3">
        <f t="shared" si="3"/>
        <v>2034</v>
      </c>
      <c r="B248" s="26">
        <v>49279</v>
      </c>
      <c r="C248" s="27">
        <v>90.8</v>
      </c>
      <c r="D248" s="27">
        <v>71.47</v>
      </c>
      <c r="E248" s="27">
        <v>87.01</v>
      </c>
      <c r="F248" s="27">
        <v>78.61</v>
      </c>
      <c r="G248" s="27">
        <v>82.24</v>
      </c>
      <c r="J248" s="27">
        <v>8.6438000000000006</v>
      </c>
      <c r="K248" s="28">
        <v>8.5399999999999991</v>
      </c>
    </row>
    <row r="249" spans="1:11" x14ac:dyDescent="0.2">
      <c r="A249" s="3">
        <f t="shared" si="3"/>
        <v>2035</v>
      </c>
      <c r="B249" s="26">
        <v>49310</v>
      </c>
      <c r="C249" s="27">
        <v>87.15</v>
      </c>
      <c r="D249" s="27">
        <v>70.87</v>
      </c>
      <c r="E249" s="27">
        <v>82.45</v>
      </c>
      <c r="F249" s="27">
        <v>77.2</v>
      </c>
      <c r="G249" s="27">
        <v>79.98</v>
      </c>
      <c r="J249" s="27">
        <v>8.4888999999999992</v>
      </c>
      <c r="K249" s="28">
        <v>8.33</v>
      </c>
    </row>
    <row r="250" spans="1:11" x14ac:dyDescent="0.2">
      <c r="A250" s="3">
        <f t="shared" si="3"/>
        <v>2035</v>
      </c>
      <c r="B250" s="26">
        <v>49341</v>
      </c>
      <c r="C250" s="27">
        <v>84.34</v>
      </c>
      <c r="D250" s="27">
        <v>70.95</v>
      </c>
      <c r="E250" s="27">
        <v>78.77</v>
      </c>
      <c r="F250" s="27">
        <v>75.599999999999994</v>
      </c>
      <c r="G250" s="27">
        <v>79.3</v>
      </c>
      <c r="J250" s="27">
        <v>8.2670999999999992</v>
      </c>
      <c r="K250" s="28">
        <v>8.18</v>
      </c>
    </row>
    <row r="251" spans="1:11" x14ac:dyDescent="0.2">
      <c r="A251" s="3">
        <f t="shared" si="3"/>
        <v>2035</v>
      </c>
      <c r="B251" s="26">
        <v>49369</v>
      </c>
      <c r="C251" s="27">
        <v>69.38</v>
      </c>
      <c r="D251" s="27">
        <v>64.67</v>
      </c>
      <c r="E251" s="27">
        <v>64.37</v>
      </c>
      <c r="F251" s="27">
        <v>68.5</v>
      </c>
      <c r="G251" s="27">
        <v>70.47</v>
      </c>
      <c r="J251" s="27">
        <v>7.7530000000000001</v>
      </c>
      <c r="K251" s="28">
        <v>8.0500000000000007</v>
      </c>
    </row>
    <row r="252" spans="1:11" x14ac:dyDescent="0.2">
      <c r="A252" s="3">
        <f t="shared" si="3"/>
        <v>2035</v>
      </c>
      <c r="B252" s="26">
        <v>49400</v>
      </c>
      <c r="C252" s="27">
        <v>65.3</v>
      </c>
      <c r="D252" s="27">
        <v>65.94</v>
      </c>
      <c r="E252" s="27">
        <v>60.49</v>
      </c>
      <c r="F252" s="27">
        <v>69.58</v>
      </c>
      <c r="G252" s="27">
        <v>73.17</v>
      </c>
      <c r="J252" s="27">
        <v>7.5933000000000002</v>
      </c>
      <c r="K252" s="28">
        <v>7.55</v>
      </c>
    </row>
    <row r="253" spans="1:11" x14ac:dyDescent="0.2">
      <c r="A253" s="3">
        <f t="shared" si="3"/>
        <v>2035</v>
      </c>
      <c r="B253" s="26">
        <v>49430</v>
      </c>
      <c r="C253" s="27">
        <v>60.05</v>
      </c>
      <c r="D253" s="27">
        <v>65.5</v>
      </c>
      <c r="E253" s="27">
        <v>55.38</v>
      </c>
      <c r="F253" s="27">
        <v>68.62</v>
      </c>
      <c r="G253" s="27">
        <v>67.180000000000007</v>
      </c>
      <c r="J253" s="27">
        <v>7.6234999999999999</v>
      </c>
      <c r="K253" s="28">
        <v>7.58</v>
      </c>
    </row>
    <row r="254" spans="1:11" x14ac:dyDescent="0.2">
      <c r="A254" s="3">
        <f t="shared" si="3"/>
        <v>2035</v>
      </c>
      <c r="B254" s="26">
        <v>49461</v>
      </c>
      <c r="C254" s="27">
        <v>62.65</v>
      </c>
      <c r="D254" s="27">
        <v>66.8</v>
      </c>
      <c r="E254" s="27">
        <v>57.87</v>
      </c>
      <c r="F254" s="27">
        <v>68.66</v>
      </c>
      <c r="G254" s="27">
        <v>70.97</v>
      </c>
      <c r="J254" s="27">
        <v>7.6647999999999996</v>
      </c>
      <c r="K254" s="28">
        <v>7.56</v>
      </c>
    </row>
    <row r="255" spans="1:11" x14ac:dyDescent="0.2">
      <c r="A255" s="3">
        <f t="shared" si="3"/>
        <v>2035</v>
      </c>
      <c r="B255" s="26">
        <v>49491</v>
      </c>
      <c r="C255" s="27">
        <v>84.52</v>
      </c>
      <c r="D255" s="27">
        <v>85.09</v>
      </c>
      <c r="E255" s="27">
        <v>78.78</v>
      </c>
      <c r="F255" s="27">
        <v>88.26</v>
      </c>
      <c r="G255" s="27">
        <v>90.99</v>
      </c>
      <c r="J255" s="29">
        <v>7.7675999999999998</v>
      </c>
      <c r="K255" s="30">
        <v>7.68</v>
      </c>
    </row>
    <row r="256" spans="1:11" x14ac:dyDescent="0.2">
      <c r="A256" s="3">
        <f t="shared" si="3"/>
        <v>2035</v>
      </c>
      <c r="B256" s="26">
        <v>49522</v>
      </c>
      <c r="C256" s="27">
        <v>92.78</v>
      </c>
      <c r="D256" s="27">
        <v>87.55</v>
      </c>
      <c r="E256" s="27">
        <v>86.87</v>
      </c>
      <c r="F256" s="27">
        <v>91.77</v>
      </c>
      <c r="G256" s="27">
        <v>94.76</v>
      </c>
      <c r="J256" s="29">
        <v>7.9115000000000002</v>
      </c>
      <c r="K256" s="30">
        <v>7.72</v>
      </c>
    </row>
    <row r="257" spans="1:11" x14ac:dyDescent="0.2">
      <c r="A257" s="3">
        <f t="shared" si="3"/>
        <v>2035</v>
      </c>
      <c r="B257" s="26">
        <v>49553</v>
      </c>
      <c r="C257" s="27">
        <v>79.16</v>
      </c>
      <c r="D257" s="27">
        <v>72.39</v>
      </c>
      <c r="E257" s="27">
        <v>74.39</v>
      </c>
      <c r="F257" s="27">
        <v>77.5</v>
      </c>
      <c r="G257" s="27">
        <v>81.319999999999993</v>
      </c>
      <c r="J257" s="29">
        <v>7.8642000000000003</v>
      </c>
      <c r="K257" s="30">
        <v>7.77</v>
      </c>
    </row>
    <row r="258" spans="1:11" x14ac:dyDescent="0.2">
      <c r="A258" s="3">
        <f t="shared" si="3"/>
        <v>2035</v>
      </c>
      <c r="B258" s="26">
        <v>49583</v>
      </c>
      <c r="C258" s="27">
        <v>79.72</v>
      </c>
      <c r="D258" s="27">
        <v>68.25</v>
      </c>
      <c r="E258" s="27">
        <v>75.52</v>
      </c>
      <c r="F258" s="27">
        <v>74.260000000000005</v>
      </c>
      <c r="G258" s="27">
        <v>78.61</v>
      </c>
      <c r="J258" s="29">
        <v>8.0394000000000005</v>
      </c>
      <c r="K258" s="30">
        <v>8.02</v>
      </c>
    </row>
    <row r="259" spans="1:11" x14ac:dyDescent="0.2">
      <c r="A259" s="3">
        <f t="shared" si="3"/>
        <v>2035</v>
      </c>
      <c r="B259" s="26">
        <v>49614</v>
      </c>
      <c r="C259" s="27">
        <v>89.8</v>
      </c>
      <c r="D259" s="27">
        <v>70.8</v>
      </c>
      <c r="E259" s="27">
        <v>85.12</v>
      </c>
      <c r="F259" s="27">
        <v>78.28</v>
      </c>
      <c r="G259" s="27">
        <v>82.87</v>
      </c>
      <c r="J259" s="29">
        <v>8.5604999999999993</v>
      </c>
      <c r="K259" s="30">
        <v>8.66</v>
      </c>
    </row>
    <row r="260" spans="1:11" x14ac:dyDescent="0.2">
      <c r="A260" s="3">
        <f t="shared" si="3"/>
        <v>2035</v>
      </c>
      <c r="B260" s="26">
        <v>49644</v>
      </c>
      <c r="C260" s="27">
        <v>92.66</v>
      </c>
      <c r="D260" s="27">
        <v>72.680000000000007</v>
      </c>
      <c r="E260" s="27">
        <v>89.17</v>
      </c>
      <c r="F260" s="27">
        <v>80.11</v>
      </c>
      <c r="G260" s="27">
        <v>83.57</v>
      </c>
      <c r="J260" s="29">
        <v>8.8165999999999993</v>
      </c>
      <c r="K260" s="30">
        <v>8.7200000000000006</v>
      </c>
    </row>
    <row r="261" spans="1:11" x14ac:dyDescent="0.2">
      <c r="A261" s="3">
        <f t="shared" si="3"/>
        <v>2036</v>
      </c>
      <c r="B261" s="26">
        <v>49675</v>
      </c>
      <c r="C261" s="27">
        <v>88.25</v>
      </c>
      <c r="D261" s="27">
        <v>71.91</v>
      </c>
      <c r="E261" s="27">
        <v>84.92</v>
      </c>
      <c r="F261" s="27">
        <v>79.150000000000006</v>
      </c>
      <c r="G261" s="27">
        <v>81.56</v>
      </c>
      <c r="J261" s="29">
        <v>8.6585999999999999</v>
      </c>
      <c r="K261" s="30">
        <v>8.5</v>
      </c>
    </row>
    <row r="262" spans="1:11" x14ac:dyDescent="0.2">
      <c r="A262" s="3">
        <f t="shared" si="3"/>
        <v>2036</v>
      </c>
      <c r="B262" s="26">
        <v>49706</v>
      </c>
      <c r="C262" s="27">
        <v>81.96</v>
      </c>
      <c r="D262" s="27">
        <v>71.53</v>
      </c>
      <c r="E262" s="27">
        <v>80.94</v>
      </c>
      <c r="F262" s="27">
        <v>77.430000000000007</v>
      </c>
      <c r="G262" s="27">
        <v>80.930000000000007</v>
      </c>
      <c r="J262" s="29">
        <v>8.4323999999999995</v>
      </c>
      <c r="K262" s="30">
        <v>8.34</v>
      </c>
    </row>
    <row r="263" spans="1:11" x14ac:dyDescent="0.2">
      <c r="A263" s="3">
        <f t="shared" si="3"/>
        <v>2036</v>
      </c>
      <c r="B263" s="26">
        <v>49735</v>
      </c>
      <c r="C263" s="27">
        <v>69.78</v>
      </c>
      <c r="D263" s="27">
        <v>65.78</v>
      </c>
      <c r="E263" s="27">
        <v>65.86</v>
      </c>
      <c r="F263" s="27">
        <v>69.73</v>
      </c>
      <c r="G263" s="27">
        <v>71.349999999999994</v>
      </c>
      <c r="J263" s="29">
        <v>7.9081000000000001</v>
      </c>
      <c r="K263" s="30">
        <v>8.2100000000000009</v>
      </c>
    </row>
    <row r="264" spans="1:11" x14ac:dyDescent="0.2">
      <c r="A264" s="3">
        <f t="shared" si="3"/>
        <v>2036</v>
      </c>
      <c r="B264" s="26">
        <v>49766</v>
      </c>
      <c r="C264" s="27">
        <v>66.14</v>
      </c>
      <c r="D264" s="27">
        <v>66.599999999999994</v>
      </c>
      <c r="E264" s="27">
        <v>61.84</v>
      </c>
      <c r="F264" s="27">
        <v>70.67</v>
      </c>
      <c r="G264" s="27">
        <v>74.13</v>
      </c>
      <c r="J264" s="29">
        <v>7.7451999999999996</v>
      </c>
      <c r="K264" s="30">
        <v>7.7</v>
      </c>
    </row>
    <row r="265" spans="1:11" x14ac:dyDescent="0.2">
      <c r="A265" s="3">
        <f t="shared" si="3"/>
        <v>2036</v>
      </c>
      <c r="B265" s="26">
        <v>49796</v>
      </c>
      <c r="C265" s="27">
        <v>60.45</v>
      </c>
      <c r="D265" s="27">
        <v>66.319999999999993</v>
      </c>
      <c r="E265" s="27">
        <v>55.73</v>
      </c>
      <c r="F265" s="27">
        <v>69.58</v>
      </c>
      <c r="G265" s="27">
        <v>67.67</v>
      </c>
      <c r="J265" s="29">
        <v>7.7759</v>
      </c>
      <c r="K265" s="30">
        <v>7.73</v>
      </c>
    </row>
    <row r="266" spans="1:11" x14ac:dyDescent="0.2">
      <c r="A266" s="3">
        <f t="shared" ref="A266:A329" si="4">YEAR(B266)</f>
        <v>2036</v>
      </c>
      <c r="B266" s="26">
        <v>49827</v>
      </c>
      <c r="C266" s="27">
        <v>64.8</v>
      </c>
      <c r="D266" s="27">
        <v>68.239999999999995</v>
      </c>
      <c r="E266" s="27">
        <v>59.89</v>
      </c>
      <c r="F266" s="27">
        <v>70.52</v>
      </c>
      <c r="G266" s="27">
        <v>72.790000000000006</v>
      </c>
      <c r="J266" s="29">
        <v>7.8181000000000003</v>
      </c>
      <c r="K266" s="30">
        <v>7.71</v>
      </c>
    </row>
    <row r="267" spans="1:11" x14ac:dyDescent="0.2">
      <c r="A267" s="3">
        <f t="shared" si="4"/>
        <v>2036</v>
      </c>
      <c r="B267" s="26">
        <v>49857</v>
      </c>
      <c r="C267" s="27">
        <v>86.78</v>
      </c>
      <c r="D267" s="27">
        <v>86.13</v>
      </c>
      <c r="E267" s="27">
        <v>80.900000000000006</v>
      </c>
      <c r="F267" s="27">
        <v>90.15</v>
      </c>
      <c r="G267" s="27">
        <v>92.76</v>
      </c>
      <c r="J267" s="29">
        <v>7.9229000000000003</v>
      </c>
      <c r="K267" s="30">
        <v>7.83</v>
      </c>
    </row>
    <row r="268" spans="1:11" x14ac:dyDescent="0.2">
      <c r="A268" s="3">
        <f t="shared" si="4"/>
        <v>2036</v>
      </c>
      <c r="B268" s="26">
        <v>49888</v>
      </c>
      <c r="C268" s="27">
        <v>93.05</v>
      </c>
      <c r="D268" s="27">
        <v>87.31</v>
      </c>
      <c r="E268" s="27">
        <v>87.19</v>
      </c>
      <c r="F268" s="27">
        <v>91.87</v>
      </c>
      <c r="G268" s="27">
        <v>94.52</v>
      </c>
      <c r="J268" s="29">
        <v>8.0696999999999992</v>
      </c>
      <c r="K268" s="30">
        <v>7.88</v>
      </c>
    </row>
    <row r="269" spans="1:11" x14ac:dyDescent="0.2">
      <c r="A269" s="3">
        <f t="shared" si="4"/>
        <v>2036</v>
      </c>
      <c r="B269" s="26">
        <v>49919</v>
      </c>
      <c r="C269" s="27">
        <v>79.66</v>
      </c>
      <c r="D269" s="27">
        <v>72.680000000000007</v>
      </c>
      <c r="E269" s="27">
        <v>76.430000000000007</v>
      </c>
      <c r="F269" s="27">
        <v>79.06</v>
      </c>
      <c r="G269" s="27">
        <v>82.8</v>
      </c>
      <c r="J269" s="29">
        <v>8.0213999999999999</v>
      </c>
      <c r="K269" s="30">
        <v>7.93</v>
      </c>
    </row>
    <row r="270" spans="1:11" x14ac:dyDescent="0.2">
      <c r="A270" s="3">
        <f t="shared" si="4"/>
        <v>2036</v>
      </c>
      <c r="B270" s="26">
        <v>49949</v>
      </c>
      <c r="C270" s="27">
        <v>80.42</v>
      </c>
      <c r="D270" s="27">
        <v>70.22</v>
      </c>
      <c r="E270" s="27">
        <v>78.790000000000006</v>
      </c>
      <c r="F270" s="27">
        <v>75.989999999999995</v>
      </c>
      <c r="G270" s="27">
        <v>80.36</v>
      </c>
      <c r="J270" s="29">
        <v>8.2002000000000006</v>
      </c>
      <c r="K270" s="30">
        <v>8.18</v>
      </c>
    </row>
    <row r="271" spans="1:11" x14ac:dyDescent="0.2">
      <c r="A271" s="3">
        <f t="shared" si="4"/>
        <v>2036</v>
      </c>
      <c r="B271" s="26">
        <v>49980</v>
      </c>
      <c r="C271" s="27">
        <v>93.03</v>
      </c>
      <c r="D271" s="27">
        <v>72.41</v>
      </c>
      <c r="E271" s="27">
        <v>90.15</v>
      </c>
      <c r="F271" s="27">
        <v>80.17</v>
      </c>
      <c r="G271" s="27">
        <v>84.75</v>
      </c>
      <c r="J271" s="29">
        <v>8.7317</v>
      </c>
      <c r="K271" s="30">
        <v>8.83</v>
      </c>
    </row>
    <row r="272" spans="1:11" x14ac:dyDescent="0.2">
      <c r="A272" s="3">
        <f t="shared" si="4"/>
        <v>2036</v>
      </c>
      <c r="B272" s="26">
        <v>50010</v>
      </c>
      <c r="C272" s="27">
        <v>95.07</v>
      </c>
      <c r="D272" s="27">
        <v>74.14</v>
      </c>
      <c r="E272" s="27">
        <v>92.18</v>
      </c>
      <c r="F272" s="27">
        <v>82.06</v>
      </c>
      <c r="G272" s="27">
        <v>85.52</v>
      </c>
      <c r="J272" s="29">
        <v>8.9930000000000003</v>
      </c>
      <c r="K272" s="30">
        <v>8.89</v>
      </c>
    </row>
    <row r="273" spans="1:11" x14ac:dyDescent="0.2">
      <c r="A273" s="3">
        <f t="shared" si="4"/>
        <v>2037</v>
      </c>
      <c r="B273" s="26">
        <v>50041</v>
      </c>
      <c r="C273" s="27">
        <v>87.93</v>
      </c>
      <c r="D273" s="27">
        <v>73.23</v>
      </c>
      <c r="E273" s="27">
        <v>87.87</v>
      </c>
      <c r="F273" s="27">
        <v>80.400000000000006</v>
      </c>
      <c r="G273" s="27">
        <v>82.62</v>
      </c>
      <c r="J273" s="29">
        <v>8.8317999999999994</v>
      </c>
      <c r="K273" s="30">
        <v>8.67</v>
      </c>
    </row>
    <row r="274" spans="1:11" x14ac:dyDescent="0.2">
      <c r="A274" s="3">
        <f t="shared" si="4"/>
        <v>2037</v>
      </c>
      <c r="B274" s="26">
        <v>50072</v>
      </c>
      <c r="C274" s="27">
        <v>81.09</v>
      </c>
      <c r="D274" s="27">
        <v>72.61</v>
      </c>
      <c r="E274" s="27">
        <v>83.64</v>
      </c>
      <c r="F274" s="27">
        <v>78.61</v>
      </c>
      <c r="G274" s="27">
        <v>82.07</v>
      </c>
      <c r="J274" s="29">
        <v>8.6011000000000006</v>
      </c>
      <c r="K274" s="30">
        <v>8.51</v>
      </c>
    </row>
    <row r="275" spans="1:11" x14ac:dyDescent="0.2">
      <c r="A275" s="3">
        <f t="shared" si="4"/>
        <v>2037</v>
      </c>
      <c r="B275" s="26">
        <v>50100</v>
      </c>
      <c r="C275" s="27">
        <v>71.16</v>
      </c>
      <c r="D275" s="27">
        <v>66.709999999999994</v>
      </c>
      <c r="E275" s="27">
        <v>68.22</v>
      </c>
      <c r="F275" s="27">
        <v>70.790000000000006</v>
      </c>
      <c r="G275" s="27">
        <v>72.48</v>
      </c>
      <c r="J275" s="29">
        <v>8.0662000000000003</v>
      </c>
      <c r="K275" s="30">
        <v>8.3699999999999992</v>
      </c>
    </row>
    <row r="276" spans="1:11" x14ac:dyDescent="0.2">
      <c r="A276" s="3">
        <f t="shared" si="4"/>
        <v>2037</v>
      </c>
      <c r="B276" s="26">
        <v>50131</v>
      </c>
      <c r="C276" s="27">
        <v>67.5</v>
      </c>
      <c r="D276" s="27">
        <v>67.53</v>
      </c>
      <c r="E276" s="27">
        <v>63.23</v>
      </c>
      <c r="F276" s="27">
        <v>71.8</v>
      </c>
      <c r="G276" s="27">
        <v>75.150000000000006</v>
      </c>
      <c r="J276" s="29">
        <v>7.9001000000000001</v>
      </c>
      <c r="K276" s="30">
        <v>7.85</v>
      </c>
    </row>
    <row r="277" spans="1:11" x14ac:dyDescent="0.2">
      <c r="A277" s="3">
        <f t="shared" si="4"/>
        <v>2037</v>
      </c>
      <c r="B277" s="26">
        <v>50161</v>
      </c>
      <c r="C277" s="27">
        <v>61.85</v>
      </c>
      <c r="D277" s="27">
        <v>67.52</v>
      </c>
      <c r="E277" s="27">
        <v>57.02</v>
      </c>
      <c r="F277" s="27">
        <v>70.73</v>
      </c>
      <c r="G277" s="27">
        <v>68.48</v>
      </c>
      <c r="J277" s="29">
        <v>7.9314</v>
      </c>
      <c r="K277" s="30">
        <v>7.89</v>
      </c>
    </row>
    <row r="278" spans="1:11" x14ac:dyDescent="0.2">
      <c r="A278" s="3">
        <f t="shared" si="4"/>
        <v>2037</v>
      </c>
      <c r="B278" s="26">
        <v>50192</v>
      </c>
      <c r="C278" s="27">
        <v>66.48</v>
      </c>
      <c r="D278" s="27">
        <v>69.55</v>
      </c>
      <c r="E278" s="27">
        <v>61.46</v>
      </c>
      <c r="F278" s="27">
        <v>71.86</v>
      </c>
      <c r="G278" s="27">
        <v>74.209999999999994</v>
      </c>
      <c r="J278" s="29">
        <v>7.9744000000000002</v>
      </c>
      <c r="K278" s="30">
        <v>7.86</v>
      </c>
    </row>
    <row r="279" spans="1:11" x14ac:dyDescent="0.2">
      <c r="A279" s="3">
        <f t="shared" si="4"/>
        <v>2037</v>
      </c>
      <c r="B279" s="26">
        <v>50222</v>
      </c>
      <c r="C279" s="27">
        <v>88.46</v>
      </c>
      <c r="D279" s="27">
        <v>87.38</v>
      </c>
      <c r="E279" s="27">
        <v>83.03</v>
      </c>
      <c r="F279" s="27">
        <v>91.44</v>
      </c>
      <c r="G279" s="27">
        <v>94.29</v>
      </c>
      <c r="J279" s="29">
        <v>8.0814000000000004</v>
      </c>
      <c r="K279" s="30">
        <v>7.99</v>
      </c>
    </row>
    <row r="280" spans="1:11" x14ac:dyDescent="0.2">
      <c r="A280" s="3">
        <f t="shared" si="4"/>
        <v>2037</v>
      </c>
      <c r="B280" s="26">
        <v>50253</v>
      </c>
      <c r="C280" s="27">
        <v>93.11</v>
      </c>
      <c r="D280" s="27">
        <v>87.81</v>
      </c>
      <c r="E280" s="27">
        <v>88.86</v>
      </c>
      <c r="F280" s="27">
        <v>92.42</v>
      </c>
      <c r="G280" s="27">
        <v>95.04</v>
      </c>
      <c r="J280" s="29">
        <v>8.2310999999999996</v>
      </c>
      <c r="K280" s="30">
        <v>8.0399999999999991</v>
      </c>
    </row>
    <row r="281" spans="1:11" x14ac:dyDescent="0.2">
      <c r="A281" s="3">
        <f t="shared" si="4"/>
        <v>2037</v>
      </c>
      <c r="B281" s="26">
        <v>50284</v>
      </c>
      <c r="C281" s="27">
        <v>80.08</v>
      </c>
      <c r="D281" s="27">
        <v>73.28</v>
      </c>
      <c r="E281" s="27">
        <v>79.180000000000007</v>
      </c>
      <c r="F281" s="27">
        <v>79.72</v>
      </c>
      <c r="G281" s="27">
        <v>83.42</v>
      </c>
      <c r="J281" s="29">
        <v>8.1819000000000006</v>
      </c>
      <c r="K281" s="30">
        <v>8.08</v>
      </c>
    </row>
    <row r="282" spans="1:11" x14ac:dyDescent="0.2">
      <c r="A282" s="3">
        <f t="shared" si="4"/>
        <v>2037</v>
      </c>
      <c r="B282" s="26">
        <v>50314</v>
      </c>
      <c r="C282" s="27">
        <v>78.59</v>
      </c>
      <c r="D282" s="27">
        <v>70.989999999999995</v>
      </c>
      <c r="E282" s="27">
        <v>80.33</v>
      </c>
      <c r="F282" s="27">
        <v>76.7</v>
      </c>
      <c r="G282" s="27">
        <v>81.08</v>
      </c>
      <c r="J282" s="29">
        <v>8.3642000000000003</v>
      </c>
      <c r="K282" s="30">
        <v>8.34</v>
      </c>
    </row>
    <row r="283" spans="1:11" x14ac:dyDescent="0.2">
      <c r="A283" s="3">
        <f t="shared" si="4"/>
        <v>2037</v>
      </c>
      <c r="B283" s="26">
        <v>50345</v>
      </c>
      <c r="C283" s="27">
        <v>88.78</v>
      </c>
      <c r="D283" s="27">
        <v>73.680000000000007</v>
      </c>
      <c r="E283" s="27">
        <v>91.36</v>
      </c>
      <c r="F283" s="27">
        <v>81.52</v>
      </c>
      <c r="G283" s="27">
        <v>86.42</v>
      </c>
      <c r="J283" s="29">
        <v>8.9062999999999999</v>
      </c>
      <c r="K283" s="30">
        <v>9.01</v>
      </c>
    </row>
    <row r="284" spans="1:11" x14ac:dyDescent="0.2">
      <c r="A284" s="3">
        <f t="shared" si="4"/>
        <v>2037</v>
      </c>
      <c r="B284" s="26">
        <v>50375</v>
      </c>
      <c r="C284" s="27">
        <v>93.57</v>
      </c>
      <c r="D284" s="27">
        <v>75.569999999999993</v>
      </c>
      <c r="E284" s="27">
        <v>94.9</v>
      </c>
      <c r="F284" s="27">
        <v>83.5</v>
      </c>
      <c r="G284" s="27">
        <v>86.44</v>
      </c>
      <c r="J284" s="29">
        <v>9.1728000000000005</v>
      </c>
      <c r="K284" s="30">
        <v>9.07</v>
      </c>
    </row>
    <row r="285" spans="1:11" x14ac:dyDescent="0.2">
      <c r="A285" s="3">
        <f t="shared" si="4"/>
        <v>2038</v>
      </c>
      <c r="B285" s="26">
        <v>50406</v>
      </c>
      <c r="C285" s="27">
        <v>90.97</v>
      </c>
      <c r="D285" s="27">
        <v>74.61</v>
      </c>
      <c r="E285" s="27">
        <v>90.88</v>
      </c>
      <c r="F285" s="27">
        <v>81.849999999999994</v>
      </c>
      <c r="G285" s="27">
        <v>84</v>
      </c>
      <c r="J285" s="29">
        <v>9.0084</v>
      </c>
      <c r="K285" s="30">
        <v>8.84</v>
      </c>
    </row>
    <row r="286" spans="1:11" x14ac:dyDescent="0.2">
      <c r="A286" s="3">
        <f t="shared" si="4"/>
        <v>2038</v>
      </c>
      <c r="B286" s="26">
        <v>50437</v>
      </c>
      <c r="C286" s="27">
        <v>84.93</v>
      </c>
      <c r="D286" s="27">
        <v>73.81</v>
      </c>
      <c r="E286" s="27">
        <v>88.14</v>
      </c>
      <c r="F286" s="27">
        <v>80.22</v>
      </c>
      <c r="G286" s="27">
        <v>83.55</v>
      </c>
      <c r="J286" s="29">
        <v>8.7730999999999995</v>
      </c>
      <c r="K286" s="30">
        <v>8.68</v>
      </c>
    </row>
    <row r="287" spans="1:11" x14ac:dyDescent="0.2">
      <c r="A287" s="3">
        <f t="shared" si="4"/>
        <v>2038</v>
      </c>
      <c r="B287" s="26">
        <v>50465</v>
      </c>
      <c r="C287" s="27">
        <v>74.599999999999994</v>
      </c>
      <c r="D287" s="27">
        <v>68.17</v>
      </c>
      <c r="E287" s="27">
        <v>71.83</v>
      </c>
      <c r="F287" s="27">
        <v>72.22</v>
      </c>
      <c r="G287" s="27">
        <v>73.739999999999995</v>
      </c>
      <c r="J287" s="29">
        <v>8.2276000000000007</v>
      </c>
      <c r="K287" s="30">
        <v>8.5399999999999991</v>
      </c>
    </row>
    <row r="288" spans="1:11" x14ac:dyDescent="0.2">
      <c r="A288" s="3">
        <f t="shared" si="4"/>
        <v>2038</v>
      </c>
      <c r="B288" s="26">
        <v>50496</v>
      </c>
      <c r="C288" s="27">
        <v>71.040000000000006</v>
      </c>
      <c r="D288" s="27">
        <v>69.48</v>
      </c>
      <c r="E288" s="27">
        <v>66.92</v>
      </c>
      <c r="F288" s="27">
        <v>73.680000000000007</v>
      </c>
      <c r="G288" s="27">
        <v>76.48</v>
      </c>
      <c r="J288" s="29">
        <v>8.0580999999999996</v>
      </c>
      <c r="K288" s="30">
        <v>8.01</v>
      </c>
    </row>
    <row r="289" spans="1:11" x14ac:dyDescent="0.2">
      <c r="A289" s="3">
        <f t="shared" si="4"/>
        <v>2038</v>
      </c>
      <c r="B289" s="26">
        <v>50526</v>
      </c>
      <c r="C289" s="27">
        <v>64.41</v>
      </c>
      <c r="D289" s="27">
        <v>69.09</v>
      </c>
      <c r="E289" s="27">
        <v>59.43</v>
      </c>
      <c r="F289" s="27">
        <v>72.36</v>
      </c>
      <c r="G289" s="27">
        <v>69.61</v>
      </c>
      <c r="J289" s="29">
        <v>8.0900999999999996</v>
      </c>
      <c r="K289" s="30">
        <v>8.0500000000000007</v>
      </c>
    </row>
    <row r="290" spans="1:11" x14ac:dyDescent="0.2">
      <c r="A290" s="3">
        <f t="shared" si="4"/>
        <v>2038</v>
      </c>
      <c r="B290" s="26">
        <v>50557</v>
      </c>
      <c r="C290" s="27">
        <v>68.92</v>
      </c>
      <c r="D290" s="27">
        <v>70.58</v>
      </c>
      <c r="E290" s="27">
        <v>63.77</v>
      </c>
      <c r="F290" s="27">
        <v>73.510000000000005</v>
      </c>
      <c r="G290" s="27">
        <v>75.849999999999994</v>
      </c>
      <c r="J290" s="29">
        <v>8.1339000000000006</v>
      </c>
      <c r="K290" s="30">
        <v>8.02</v>
      </c>
    </row>
    <row r="291" spans="1:11" x14ac:dyDescent="0.2">
      <c r="A291" s="3">
        <f t="shared" si="4"/>
        <v>2038</v>
      </c>
      <c r="B291" s="26">
        <v>50587</v>
      </c>
      <c r="C291" s="27">
        <v>91.2</v>
      </c>
      <c r="D291" s="27">
        <v>88.52</v>
      </c>
      <c r="E291" s="27">
        <v>85.6</v>
      </c>
      <c r="F291" s="27">
        <v>92.91</v>
      </c>
      <c r="G291" s="27">
        <v>95.57</v>
      </c>
      <c r="J291" s="29">
        <v>8.2430000000000003</v>
      </c>
      <c r="K291" s="30">
        <v>8.15</v>
      </c>
    </row>
    <row r="292" spans="1:11" x14ac:dyDescent="0.2">
      <c r="A292" s="3">
        <f t="shared" si="4"/>
        <v>2038</v>
      </c>
      <c r="B292" s="26">
        <v>50618</v>
      </c>
      <c r="C292" s="27">
        <v>97.8</v>
      </c>
      <c r="D292" s="27">
        <v>89.68</v>
      </c>
      <c r="E292" s="27">
        <v>93.44</v>
      </c>
      <c r="F292" s="27">
        <v>94.75</v>
      </c>
      <c r="G292" s="27">
        <v>97.04</v>
      </c>
      <c r="J292" s="29">
        <v>8.3956999999999997</v>
      </c>
      <c r="K292" s="30">
        <v>8.1999999999999993</v>
      </c>
    </row>
    <row r="293" spans="1:11" x14ac:dyDescent="0.2">
      <c r="A293" s="3">
        <f t="shared" si="4"/>
        <v>2038</v>
      </c>
      <c r="B293" s="26">
        <v>50649</v>
      </c>
      <c r="C293" s="27">
        <v>83.15</v>
      </c>
      <c r="D293" s="27">
        <v>73.56</v>
      </c>
      <c r="E293" s="27">
        <v>82.65</v>
      </c>
      <c r="F293" s="27">
        <v>80.41</v>
      </c>
      <c r="G293" s="27">
        <v>83.94</v>
      </c>
      <c r="J293" s="29">
        <v>8.3454999999999995</v>
      </c>
      <c r="K293" s="30">
        <v>8.25</v>
      </c>
    </row>
    <row r="294" spans="1:11" x14ac:dyDescent="0.2">
      <c r="A294" s="3">
        <f t="shared" si="4"/>
        <v>2038</v>
      </c>
      <c r="B294" s="26">
        <v>50679</v>
      </c>
      <c r="C294" s="27">
        <v>81.75</v>
      </c>
      <c r="D294" s="27">
        <v>71.989999999999995</v>
      </c>
      <c r="E294" s="27">
        <v>83.47</v>
      </c>
      <c r="F294" s="27">
        <v>77.819999999999993</v>
      </c>
      <c r="G294" s="27">
        <v>82.2</v>
      </c>
      <c r="J294" s="29">
        <v>8.5314999999999994</v>
      </c>
      <c r="K294" s="30">
        <v>8.51</v>
      </c>
    </row>
    <row r="295" spans="1:11" x14ac:dyDescent="0.2">
      <c r="A295" s="3">
        <f t="shared" si="4"/>
        <v>2038</v>
      </c>
      <c r="B295" s="26">
        <v>50710</v>
      </c>
      <c r="C295" s="27">
        <v>92.63</v>
      </c>
      <c r="D295" s="27">
        <v>75.41</v>
      </c>
      <c r="E295" s="27">
        <v>95.49</v>
      </c>
      <c r="F295" s="27">
        <v>83.5</v>
      </c>
      <c r="G295" s="27">
        <v>88.26</v>
      </c>
      <c r="J295" s="29">
        <v>9.0845000000000002</v>
      </c>
      <c r="K295" s="30">
        <v>9.19</v>
      </c>
    </row>
    <row r="296" spans="1:11" x14ac:dyDescent="0.2">
      <c r="A296" s="3">
        <f t="shared" si="4"/>
        <v>2038</v>
      </c>
      <c r="B296" s="26">
        <v>50740</v>
      </c>
      <c r="C296" s="27">
        <v>96.62</v>
      </c>
      <c r="D296" s="27">
        <v>77.06</v>
      </c>
      <c r="E296" s="27">
        <v>98.69</v>
      </c>
      <c r="F296" s="27">
        <v>85.1</v>
      </c>
      <c r="G296" s="27">
        <v>88.2</v>
      </c>
      <c r="J296" s="29">
        <v>9.3562999999999992</v>
      </c>
      <c r="K296" s="30">
        <v>9.25</v>
      </c>
    </row>
    <row r="297" spans="1:11" x14ac:dyDescent="0.2">
      <c r="A297" s="3">
        <f t="shared" si="4"/>
        <v>2039</v>
      </c>
      <c r="B297" s="26">
        <v>50771</v>
      </c>
      <c r="C297" s="27">
        <v>93.81</v>
      </c>
      <c r="D297" s="27">
        <v>76.33</v>
      </c>
      <c r="E297" s="27">
        <v>93.57</v>
      </c>
      <c r="F297" s="27">
        <v>83.83</v>
      </c>
      <c r="G297" s="27">
        <v>86.23</v>
      </c>
      <c r="J297" s="29">
        <v>9.1885999999999992</v>
      </c>
      <c r="K297" s="30">
        <v>9.02</v>
      </c>
    </row>
    <row r="298" spans="1:11" x14ac:dyDescent="0.2">
      <c r="A298" s="3">
        <f t="shared" si="4"/>
        <v>2039</v>
      </c>
      <c r="B298" s="26">
        <v>50802</v>
      </c>
      <c r="C298" s="27">
        <v>86.94</v>
      </c>
      <c r="D298" s="27">
        <v>75.400000000000006</v>
      </c>
      <c r="E298" s="27">
        <v>90.4</v>
      </c>
      <c r="F298" s="27">
        <v>81.849999999999994</v>
      </c>
      <c r="G298" s="27">
        <v>85.56</v>
      </c>
      <c r="J298" s="29">
        <v>8.9486000000000008</v>
      </c>
      <c r="K298" s="30">
        <v>8.85</v>
      </c>
    </row>
    <row r="299" spans="1:11" x14ac:dyDescent="0.2">
      <c r="A299" s="3">
        <f t="shared" si="4"/>
        <v>2039</v>
      </c>
      <c r="B299" s="26">
        <v>50830</v>
      </c>
      <c r="C299" s="27">
        <v>76.88</v>
      </c>
      <c r="D299" s="27">
        <v>69.59</v>
      </c>
      <c r="E299" s="27">
        <v>74.010000000000005</v>
      </c>
      <c r="F299" s="27">
        <v>73.75</v>
      </c>
      <c r="G299" s="27">
        <v>75.540000000000006</v>
      </c>
      <c r="J299" s="29">
        <v>8.3920999999999992</v>
      </c>
      <c r="K299" s="30">
        <v>8.7100000000000009</v>
      </c>
    </row>
    <row r="300" spans="1:11" x14ac:dyDescent="0.2">
      <c r="A300" s="3">
        <f t="shared" si="4"/>
        <v>2039</v>
      </c>
      <c r="B300" s="26">
        <v>50861</v>
      </c>
      <c r="C300" s="27">
        <v>72.58</v>
      </c>
      <c r="D300" s="27">
        <v>70.599999999999994</v>
      </c>
      <c r="E300" s="27">
        <v>68.34</v>
      </c>
      <c r="F300" s="27">
        <v>74.97</v>
      </c>
      <c r="G300" s="27">
        <v>78.069999999999993</v>
      </c>
      <c r="J300" s="29">
        <v>8.2193000000000005</v>
      </c>
      <c r="K300" s="30">
        <v>8.17</v>
      </c>
    </row>
    <row r="301" spans="1:11" x14ac:dyDescent="0.2">
      <c r="A301" s="3">
        <f t="shared" si="4"/>
        <v>2039</v>
      </c>
      <c r="B301" s="26">
        <v>50891</v>
      </c>
      <c r="C301" s="27">
        <v>65.22</v>
      </c>
      <c r="D301" s="27">
        <v>70.430000000000007</v>
      </c>
      <c r="E301" s="27">
        <v>60.15</v>
      </c>
      <c r="F301" s="27">
        <v>73.86</v>
      </c>
      <c r="G301" s="27">
        <v>71.489999999999995</v>
      </c>
      <c r="J301" s="29">
        <v>8.2518999999999991</v>
      </c>
      <c r="K301" s="30">
        <v>8.2100000000000009</v>
      </c>
    </row>
    <row r="302" spans="1:11" x14ac:dyDescent="0.2">
      <c r="A302" s="3">
        <f t="shared" si="4"/>
        <v>2039</v>
      </c>
      <c r="B302" s="26">
        <v>50922</v>
      </c>
      <c r="C302" s="27">
        <v>71.17</v>
      </c>
      <c r="D302" s="27">
        <v>72.64</v>
      </c>
      <c r="E302" s="27">
        <v>65.95</v>
      </c>
      <c r="F302" s="27">
        <v>75.58</v>
      </c>
      <c r="G302" s="27">
        <v>78.260000000000005</v>
      </c>
      <c r="J302" s="29">
        <v>8.2965999999999998</v>
      </c>
      <c r="K302" s="30">
        <v>8.18</v>
      </c>
    </row>
    <row r="303" spans="1:11" x14ac:dyDescent="0.2">
      <c r="A303" s="3">
        <f t="shared" si="4"/>
        <v>2039</v>
      </c>
      <c r="B303" s="26">
        <v>50952</v>
      </c>
      <c r="C303" s="27">
        <v>95.13</v>
      </c>
      <c r="D303" s="27">
        <v>92.58</v>
      </c>
      <c r="E303" s="27">
        <v>89.27</v>
      </c>
      <c r="F303" s="27">
        <v>97.01</v>
      </c>
      <c r="G303" s="27">
        <v>99.72</v>
      </c>
      <c r="J303" s="29">
        <v>8.4078999999999997</v>
      </c>
      <c r="K303" s="30">
        <v>8.31</v>
      </c>
    </row>
    <row r="304" spans="1:11" x14ac:dyDescent="0.2">
      <c r="A304" s="3">
        <f t="shared" si="4"/>
        <v>2039</v>
      </c>
      <c r="B304" s="26">
        <v>50983</v>
      </c>
      <c r="C304" s="27">
        <v>102.67</v>
      </c>
      <c r="D304" s="27">
        <v>94.38</v>
      </c>
      <c r="E304" s="27">
        <v>98.03</v>
      </c>
      <c r="F304" s="27">
        <v>99.7</v>
      </c>
      <c r="G304" s="27">
        <v>102.15</v>
      </c>
      <c r="J304" s="29">
        <v>8.5637000000000008</v>
      </c>
      <c r="K304" s="30">
        <v>8.36</v>
      </c>
    </row>
    <row r="305" spans="1:11" x14ac:dyDescent="0.2">
      <c r="A305" s="3">
        <f t="shared" si="4"/>
        <v>2039</v>
      </c>
      <c r="B305" s="26">
        <v>51014</v>
      </c>
      <c r="C305" s="27">
        <v>85.33</v>
      </c>
      <c r="D305" s="27">
        <v>75.040000000000006</v>
      </c>
      <c r="E305" s="27">
        <v>84.97</v>
      </c>
      <c r="F305" s="27">
        <v>81.89</v>
      </c>
      <c r="G305" s="27">
        <v>85.55</v>
      </c>
      <c r="J305" s="29">
        <v>8.5123999999999995</v>
      </c>
      <c r="K305" s="30">
        <v>8.41</v>
      </c>
    </row>
    <row r="306" spans="1:11" x14ac:dyDescent="0.2">
      <c r="A306" s="3">
        <f t="shared" si="4"/>
        <v>2039</v>
      </c>
      <c r="B306" s="26">
        <v>51044</v>
      </c>
      <c r="C306" s="27">
        <v>84.89</v>
      </c>
      <c r="D306" s="27">
        <v>74.17</v>
      </c>
      <c r="E306" s="27">
        <v>87.16</v>
      </c>
      <c r="F306" s="27">
        <v>79.8</v>
      </c>
      <c r="G306" s="27">
        <v>84.28</v>
      </c>
      <c r="J306" s="29">
        <v>8.7020999999999997</v>
      </c>
      <c r="K306" s="30">
        <v>8.68</v>
      </c>
    </row>
    <row r="307" spans="1:11" x14ac:dyDescent="0.2">
      <c r="A307" s="3">
        <f t="shared" si="4"/>
        <v>2039</v>
      </c>
      <c r="B307" s="26">
        <v>51075</v>
      </c>
      <c r="C307" s="27">
        <v>96.99</v>
      </c>
      <c r="D307" s="27">
        <v>77.260000000000005</v>
      </c>
      <c r="E307" s="27">
        <v>101</v>
      </c>
      <c r="F307" s="27">
        <v>85.9</v>
      </c>
      <c r="G307" s="27">
        <v>90.99</v>
      </c>
      <c r="J307" s="29">
        <v>9.2660999999999998</v>
      </c>
      <c r="K307" s="30">
        <v>9.3699999999999992</v>
      </c>
    </row>
    <row r="308" spans="1:11" x14ac:dyDescent="0.2">
      <c r="A308" s="3">
        <f t="shared" si="4"/>
        <v>2039</v>
      </c>
      <c r="B308" s="26">
        <v>51105</v>
      </c>
      <c r="C308" s="27">
        <v>99.03</v>
      </c>
      <c r="D308" s="27">
        <v>78.86</v>
      </c>
      <c r="E308" s="27">
        <v>101.36</v>
      </c>
      <c r="F308" s="27">
        <v>87.03</v>
      </c>
      <c r="G308" s="27">
        <v>90.43</v>
      </c>
      <c r="J308" s="29">
        <v>9.5434000000000001</v>
      </c>
      <c r="K308" s="30">
        <v>9.43</v>
      </c>
    </row>
    <row r="309" spans="1:11" x14ac:dyDescent="0.2">
      <c r="A309" s="3">
        <f t="shared" si="4"/>
        <v>2040</v>
      </c>
      <c r="B309" s="26">
        <v>51136</v>
      </c>
      <c r="C309" s="27">
        <v>91.37</v>
      </c>
      <c r="D309" s="27">
        <v>77.75</v>
      </c>
      <c r="E309" s="27">
        <v>94.93</v>
      </c>
      <c r="F309" s="27">
        <v>84.87</v>
      </c>
      <c r="G309" s="27">
        <v>87.31</v>
      </c>
      <c r="J309" s="29">
        <v>9.3724000000000007</v>
      </c>
      <c r="K309" s="30">
        <v>9.1999999999999993</v>
      </c>
    </row>
    <row r="310" spans="1:11" x14ac:dyDescent="0.2">
      <c r="A310" s="3">
        <f t="shared" si="4"/>
        <v>2040</v>
      </c>
      <c r="B310" s="26">
        <v>51167</v>
      </c>
      <c r="C310" s="27">
        <v>87.7</v>
      </c>
      <c r="D310" s="27">
        <v>77.09</v>
      </c>
      <c r="E310" s="27">
        <v>91.16</v>
      </c>
      <c r="F310" s="27">
        <v>82.84</v>
      </c>
      <c r="G310" s="27">
        <v>86.38</v>
      </c>
      <c r="J310" s="29">
        <v>9.1274999999999995</v>
      </c>
      <c r="K310" s="30">
        <v>9.0299999999999994</v>
      </c>
    </row>
    <row r="311" spans="1:11" x14ac:dyDescent="0.2">
      <c r="A311" s="3">
        <f t="shared" si="4"/>
        <v>2040</v>
      </c>
      <c r="B311" s="26">
        <v>51196</v>
      </c>
      <c r="C311" s="27">
        <v>78.349999999999994</v>
      </c>
      <c r="D311" s="27">
        <v>70.72</v>
      </c>
      <c r="E311" s="27">
        <v>74.72</v>
      </c>
      <c r="F311" s="27">
        <v>74.91</v>
      </c>
      <c r="G311" s="27">
        <v>76.760000000000005</v>
      </c>
      <c r="J311" s="29">
        <v>8.56</v>
      </c>
      <c r="K311" s="30">
        <v>8.8800000000000008</v>
      </c>
    </row>
    <row r="312" spans="1:11" x14ac:dyDescent="0.2">
      <c r="A312" s="3">
        <f t="shared" si="4"/>
        <v>2040</v>
      </c>
      <c r="B312" s="26">
        <v>51227</v>
      </c>
      <c r="C312" s="27">
        <v>73.8</v>
      </c>
      <c r="D312" s="27">
        <v>71.48</v>
      </c>
      <c r="E312" s="27">
        <v>69.180000000000007</v>
      </c>
      <c r="F312" s="27">
        <v>75.92</v>
      </c>
      <c r="G312" s="27">
        <v>79.45</v>
      </c>
      <c r="J312" s="29">
        <v>8.3836999999999993</v>
      </c>
      <c r="K312" s="30">
        <v>8.33</v>
      </c>
    </row>
    <row r="313" spans="1:11" x14ac:dyDescent="0.2">
      <c r="A313" s="3">
        <f t="shared" si="4"/>
        <v>2040</v>
      </c>
      <c r="B313" s="26">
        <v>51257</v>
      </c>
      <c r="C313" s="27">
        <v>66.83</v>
      </c>
      <c r="D313" s="27">
        <v>72.180000000000007</v>
      </c>
      <c r="E313" s="27">
        <v>61.65</v>
      </c>
      <c r="F313" s="27">
        <v>75.459999999999994</v>
      </c>
      <c r="G313" s="27">
        <v>73.02</v>
      </c>
      <c r="J313" s="29">
        <v>8.4169</v>
      </c>
      <c r="K313" s="30">
        <v>8.3699999999999992</v>
      </c>
    </row>
    <row r="314" spans="1:11" x14ac:dyDescent="0.2">
      <c r="A314" s="3">
        <f t="shared" si="4"/>
        <v>2040</v>
      </c>
      <c r="B314" s="26">
        <v>51288</v>
      </c>
      <c r="C314" s="27">
        <v>72.709999999999994</v>
      </c>
      <c r="D314" s="27">
        <v>74.5</v>
      </c>
      <c r="E314" s="27">
        <v>67.41</v>
      </c>
      <c r="F314" s="27">
        <v>77.05</v>
      </c>
      <c r="G314" s="27">
        <v>79.8</v>
      </c>
      <c r="J314" s="29">
        <v>8.4625000000000004</v>
      </c>
      <c r="K314" s="30">
        <v>8.35</v>
      </c>
    </row>
    <row r="315" spans="1:11" x14ac:dyDescent="0.2">
      <c r="A315" s="3">
        <f t="shared" si="4"/>
        <v>2040</v>
      </c>
      <c r="B315" s="26">
        <v>51318</v>
      </c>
      <c r="C315" s="27">
        <v>95.16</v>
      </c>
      <c r="D315" s="27">
        <v>93.1</v>
      </c>
      <c r="E315" s="27">
        <v>89.65</v>
      </c>
      <c r="F315" s="27">
        <v>97.17</v>
      </c>
      <c r="G315" s="27">
        <v>100</v>
      </c>
      <c r="J315" s="29">
        <v>8.5760000000000005</v>
      </c>
      <c r="K315" s="30">
        <v>8.48</v>
      </c>
    </row>
    <row r="316" spans="1:11" x14ac:dyDescent="0.2">
      <c r="A316" s="3">
        <f t="shared" si="4"/>
        <v>2040</v>
      </c>
      <c r="B316" s="26">
        <v>51349</v>
      </c>
      <c r="C316" s="27">
        <v>99.68</v>
      </c>
      <c r="D316" s="27">
        <v>93.53</v>
      </c>
      <c r="E316" s="27">
        <v>96.69</v>
      </c>
      <c r="F316" s="27">
        <v>98.45</v>
      </c>
      <c r="G316" s="27">
        <v>100.97</v>
      </c>
      <c r="J316" s="29">
        <v>8.7348999999999997</v>
      </c>
      <c r="K316" s="30">
        <v>8.5299999999999994</v>
      </c>
    </row>
    <row r="317" spans="1:11" x14ac:dyDescent="0.2">
      <c r="A317" s="3">
        <f t="shared" si="4"/>
        <v>2040</v>
      </c>
      <c r="B317" s="26">
        <v>51380</v>
      </c>
      <c r="C317" s="27">
        <v>84.04</v>
      </c>
      <c r="D317" s="27">
        <v>76.09</v>
      </c>
      <c r="E317" s="27">
        <v>84.86</v>
      </c>
      <c r="F317" s="27">
        <v>81.17</v>
      </c>
      <c r="G317" s="27">
        <v>84.61</v>
      </c>
      <c r="J317" s="29">
        <v>8.6827000000000005</v>
      </c>
      <c r="K317" s="30">
        <v>8.58</v>
      </c>
    </row>
    <row r="318" spans="1:11" x14ac:dyDescent="0.2">
      <c r="A318" s="3">
        <f t="shared" si="4"/>
        <v>2040</v>
      </c>
      <c r="B318" s="26">
        <v>51410</v>
      </c>
      <c r="C318" s="27">
        <v>86.54</v>
      </c>
      <c r="D318" s="27">
        <v>75.290000000000006</v>
      </c>
      <c r="E318" s="27">
        <v>89.27</v>
      </c>
      <c r="F318" s="27">
        <v>80.84</v>
      </c>
      <c r="G318" s="27">
        <v>85.44</v>
      </c>
      <c r="J318" s="29">
        <v>8.8760999999999992</v>
      </c>
      <c r="K318" s="30">
        <v>8.85</v>
      </c>
    </row>
    <row r="319" spans="1:11" x14ac:dyDescent="0.2">
      <c r="A319" s="3">
        <f t="shared" si="4"/>
        <v>2040</v>
      </c>
      <c r="B319" s="26">
        <v>51441</v>
      </c>
      <c r="C319" s="27">
        <v>95.6</v>
      </c>
      <c r="D319" s="27">
        <v>78.37</v>
      </c>
      <c r="E319" s="27">
        <v>100.36</v>
      </c>
      <c r="F319" s="27">
        <v>86.57</v>
      </c>
      <c r="G319" s="27">
        <v>91.92</v>
      </c>
      <c r="J319" s="29">
        <v>9.4514999999999993</v>
      </c>
      <c r="K319" s="30">
        <v>9.56</v>
      </c>
    </row>
    <row r="320" spans="1:11" x14ac:dyDescent="0.2">
      <c r="A320" s="3">
        <f t="shared" si="4"/>
        <v>2040</v>
      </c>
      <c r="B320" s="26">
        <v>51471</v>
      </c>
      <c r="C320" s="27">
        <v>97.97</v>
      </c>
      <c r="D320" s="27">
        <v>80.3</v>
      </c>
      <c r="E320" s="27">
        <v>102.66</v>
      </c>
      <c r="F320" s="27">
        <v>88.32</v>
      </c>
      <c r="G320" s="27">
        <v>91.38</v>
      </c>
      <c r="J320" s="29">
        <v>9.7342999999999993</v>
      </c>
      <c r="K320" s="30">
        <v>9.6199999999999992</v>
      </c>
    </row>
    <row r="321" spans="1:11" x14ac:dyDescent="0.2">
      <c r="A321" s="3">
        <f t="shared" si="4"/>
        <v>2041</v>
      </c>
      <c r="B321" s="26">
        <v>51502</v>
      </c>
      <c r="C321" s="27">
        <v>94.67</v>
      </c>
      <c r="D321" s="27">
        <v>79.349999999999994</v>
      </c>
      <c r="E321" s="27">
        <v>98.33</v>
      </c>
      <c r="F321" s="27">
        <v>86.83</v>
      </c>
      <c r="G321" s="27">
        <v>89.17</v>
      </c>
      <c r="J321" s="29">
        <v>9.5597999999999992</v>
      </c>
      <c r="K321" s="30">
        <v>9.3800000000000008</v>
      </c>
    </row>
    <row r="322" spans="1:11" x14ac:dyDescent="0.2">
      <c r="A322" s="3">
        <f t="shared" si="4"/>
        <v>2041</v>
      </c>
      <c r="B322" s="26">
        <v>51533</v>
      </c>
      <c r="C322" s="27">
        <v>91.37</v>
      </c>
      <c r="D322" s="27">
        <v>78.56</v>
      </c>
      <c r="E322" s="27">
        <v>95.42</v>
      </c>
      <c r="F322" s="27">
        <v>84.68</v>
      </c>
      <c r="G322" s="27">
        <v>88.11</v>
      </c>
      <c r="J322" s="29">
        <v>9.3101000000000003</v>
      </c>
      <c r="K322" s="30">
        <v>9.2100000000000009</v>
      </c>
    </row>
    <row r="323" spans="1:11" x14ac:dyDescent="0.2">
      <c r="A323" s="3">
        <f t="shared" si="4"/>
        <v>2041</v>
      </c>
      <c r="B323" s="26">
        <v>51561</v>
      </c>
      <c r="C323" s="27">
        <v>81.67</v>
      </c>
      <c r="D323" s="27">
        <v>72</v>
      </c>
      <c r="E323" s="27">
        <v>78.63</v>
      </c>
      <c r="F323" s="27">
        <v>76.150000000000006</v>
      </c>
      <c r="G323" s="27">
        <v>77.849999999999994</v>
      </c>
      <c r="J323" s="29">
        <v>8.7311999999999994</v>
      </c>
      <c r="K323" s="30">
        <v>9.06</v>
      </c>
    </row>
    <row r="324" spans="1:11" x14ac:dyDescent="0.2">
      <c r="A324" s="3">
        <f t="shared" si="4"/>
        <v>2041</v>
      </c>
      <c r="B324" s="26">
        <v>51592</v>
      </c>
      <c r="C324" s="27">
        <v>77.739999999999995</v>
      </c>
      <c r="D324" s="27">
        <v>73.47</v>
      </c>
      <c r="E324" s="27">
        <v>73.75</v>
      </c>
      <c r="F324" s="27">
        <v>77.34</v>
      </c>
      <c r="G324" s="27">
        <v>80.88</v>
      </c>
      <c r="J324" s="29">
        <v>8.5512999999999995</v>
      </c>
      <c r="K324" s="30">
        <v>8.5</v>
      </c>
    </row>
    <row r="325" spans="1:11" x14ac:dyDescent="0.2">
      <c r="A325" s="3">
        <f t="shared" si="4"/>
        <v>2041</v>
      </c>
      <c r="B325" s="26">
        <v>51622</v>
      </c>
      <c r="C325" s="27">
        <v>69.5</v>
      </c>
      <c r="D325" s="27">
        <v>73.41</v>
      </c>
      <c r="E325" s="27">
        <v>64.22</v>
      </c>
      <c r="F325" s="27">
        <v>76.95</v>
      </c>
      <c r="G325" s="27">
        <v>73.930000000000007</v>
      </c>
      <c r="J325" s="29">
        <v>8.5853000000000002</v>
      </c>
      <c r="K325" s="30">
        <v>8.5399999999999991</v>
      </c>
    </row>
    <row r="326" spans="1:11" x14ac:dyDescent="0.2">
      <c r="A326" s="3">
        <f t="shared" si="4"/>
        <v>2041</v>
      </c>
      <c r="B326" s="26">
        <v>51653</v>
      </c>
      <c r="C326" s="27">
        <v>73.13</v>
      </c>
      <c r="D326" s="27">
        <v>74.73</v>
      </c>
      <c r="E326" s="27">
        <v>67.78</v>
      </c>
      <c r="F326" s="27">
        <v>76.540000000000006</v>
      </c>
      <c r="G326" s="27">
        <v>78.86</v>
      </c>
      <c r="J326" s="29">
        <v>8.6318000000000001</v>
      </c>
      <c r="K326" s="30">
        <v>8.51</v>
      </c>
    </row>
    <row r="327" spans="1:11" x14ac:dyDescent="0.2">
      <c r="A327" s="3">
        <f t="shared" si="4"/>
        <v>2041</v>
      </c>
      <c r="B327" s="26">
        <v>51683</v>
      </c>
      <c r="C327" s="27">
        <v>99.62</v>
      </c>
      <c r="D327" s="27">
        <v>96.49</v>
      </c>
      <c r="E327" s="27">
        <v>93.93</v>
      </c>
      <c r="F327" s="27">
        <v>100.73</v>
      </c>
      <c r="G327" s="27">
        <v>103.41</v>
      </c>
      <c r="J327" s="29">
        <v>8.7476000000000003</v>
      </c>
      <c r="K327" s="30">
        <v>8.65</v>
      </c>
    </row>
    <row r="328" spans="1:11" x14ac:dyDescent="0.2">
      <c r="A328" s="3">
        <f t="shared" si="4"/>
        <v>2041</v>
      </c>
      <c r="B328" s="26">
        <v>51714</v>
      </c>
      <c r="C328" s="27">
        <v>106.46</v>
      </c>
      <c r="D328" s="27">
        <v>98.46</v>
      </c>
      <c r="E328" s="27">
        <v>103.18</v>
      </c>
      <c r="F328" s="27">
        <v>103.46</v>
      </c>
      <c r="G328" s="27">
        <v>106.15</v>
      </c>
      <c r="J328" s="29">
        <v>8.9095999999999993</v>
      </c>
      <c r="K328" s="30">
        <v>8.6999999999999993</v>
      </c>
    </row>
    <row r="329" spans="1:11" x14ac:dyDescent="0.2">
      <c r="A329" s="3">
        <f t="shared" si="4"/>
        <v>2041</v>
      </c>
      <c r="B329" s="26">
        <v>51745</v>
      </c>
      <c r="C329" s="27">
        <v>89.63</v>
      </c>
      <c r="D329" s="27">
        <v>79.989999999999995</v>
      </c>
      <c r="E329" s="27">
        <v>90.32</v>
      </c>
      <c r="F329" s="27">
        <v>86.62</v>
      </c>
      <c r="G329" s="27">
        <v>90.41</v>
      </c>
      <c r="J329" s="29">
        <v>8.8562999999999992</v>
      </c>
      <c r="K329" s="30">
        <v>8.75</v>
      </c>
    </row>
    <row r="330" spans="1:11" x14ac:dyDescent="0.2">
      <c r="A330" s="3">
        <f t="shared" ref="A330:A365" si="5">YEAR(B330)</f>
        <v>2041</v>
      </c>
      <c r="B330" s="26">
        <v>51775</v>
      </c>
      <c r="C330" s="27">
        <v>88.12</v>
      </c>
      <c r="D330" s="27">
        <v>76.62</v>
      </c>
      <c r="E330" s="27">
        <v>90.49</v>
      </c>
      <c r="F330" s="27">
        <v>82.78</v>
      </c>
      <c r="G330" s="27">
        <v>87.46</v>
      </c>
      <c r="J330" s="29">
        <v>9.0536999999999992</v>
      </c>
      <c r="K330" s="30">
        <v>9.0299999999999994</v>
      </c>
    </row>
    <row r="331" spans="1:11" x14ac:dyDescent="0.2">
      <c r="A331" s="3">
        <f t="shared" si="5"/>
        <v>2041</v>
      </c>
      <c r="B331" s="26">
        <v>51806</v>
      </c>
      <c r="C331" s="27">
        <v>96.44</v>
      </c>
      <c r="D331" s="27">
        <v>79.61</v>
      </c>
      <c r="E331" s="27">
        <v>100.17</v>
      </c>
      <c r="F331" s="27">
        <v>87.52</v>
      </c>
      <c r="G331" s="27">
        <v>92.62</v>
      </c>
      <c r="J331" s="29">
        <v>9.6404999999999994</v>
      </c>
      <c r="K331" s="30">
        <v>9.75</v>
      </c>
    </row>
    <row r="332" spans="1:11" x14ac:dyDescent="0.2">
      <c r="A332" s="3">
        <f t="shared" si="5"/>
        <v>2041</v>
      </c>
      <c r="B332" s="26">
        <v>51836</v>
      </c>
      <c r="C332" s="27">
        <v>101.51</v>
      </c>
      <c r="D332" s="27">
        <v>81.760000000000005</v>
      </c>
      <c r="E332" s="27">
        <v>106.43</v>
      </c>
      <c r="F332" s="27">
        <v>89.94</v>
      </c>
      <c r="G332" s="27">
        <v>93.04</v>
      </c>
      <c r="J332" s="29">
        <v>9.9290000000000003</v>
      </c>
      <c r="K332" s="30">
        <v>9.82</v>
      </c>
    </row>
    <row r="333" spans="1:11" x14ac:dyDescent="0.2">
      <c r="A333" s="3">
        <f t="shared" si="5"/>
        <v>2042</v>
      </c>
      <c r="B333" s="26">
        <v>51867</v>
      </c>
      <c r="C333" s="27">
        <v>97.78</v>
      </c>
      <c r="D333" s="27">
        <v>81.13</v>
      </c>
      <c r="E333" s="27">
        <v>101.37</v>
      </c>
      <c r="F333" s="27">
        <v>88.53</v>
      </c>
      <c r="G333" s="27">
        <v>90.94</v>
      </c>
      <c r="J333" s="29">
        <v>9.7606000000000002</v>
      </c>
      <c r="K333" s="30">
        <v>9.58</v>
      </c>
    </row>
    <row r="334" spans="1:11" x14ac:dyDescent="0.2">
      <c r="A334" s="3">
        <f t="shared" si="5"/>
        <v>2042</v>
      </c>
      <c r="B334" s="26">
        <v>51898</v>
      </c>
      <c r="C334" s="27">
        <v>94.27</v>
      </c>
      <c r="D334" s="27">
        <v>80.319999999999993</v>
      </c>
      <c r="E334" s="27">
        <v>98.74</v>
      </c>
      <c r="F334" s="27">
        <v>86.45</v>
      </c>
      <c r="G334" s="27">
        <v>89.96</v>
      </c>
      <c r="J334" s="29">
        <v>9.5055999999999994</v>
      </c>
      <c r="K334" s="30">
        <v>9.4</v>
      </c>
    </row>
    <row r="335" spans="1:11" x14ac:dyDescent="0.2">
      <c r="A335" s="3">
        <f t="shared" si="5"/>
        <v>2042</v>
      </c>
      <c r="B335" s="26">
        <v>51926</v>
      </c>
      <c r="C335" s="27">
        <v>84.3</v>
      </c>
      <c r="D335" s="27">
        <v>73.62</v>
      </c>
      <c r="E335" s="27">
        <v>81.3</v>
      </c>
      <c r="F335" s="27">
        <v>77.72</v>
      </c>
      <c r="G335" s="27">
        <v>79.61</v>
      </c>
      <c r="J335" s="29">
        <v>8.9145000000000003</v>
      </c>
      <c r="K335" s="30">
        <v>9.25</v>
      </c>
    </row>
    <row r="336" spans="1:11" x14ac:dyDescent="0.2">
      <c r="A336" s="3">
        <f t="shared" si="5"/>
        <v>2042</v>
      </c>
      <c r="B336" s="26">
        <v>51957</v>
      </c>
      <c r="C336" s="27">
        <v>79.77</v>
      </c>
      <c r="D336" s="27">
        <v>74.44</v>
      </c>
      <c r="E336" s="27">
        <v>75.58</v>
      </c>
      <c r="F336" s="27">
        <v>78.78</v>
      </c>
      <c r="G336" s="27">
        <v>82.78</v>
      </c>
      <c r="J336" s="29">
        <v>8.7309000000000001</v>
      </c>
      <c r="K336" s="30">
        <v>8.68</v>
      </c>
    </row>
    <row r="337" spans="1:11" x14ac:dyDescent="0.2">
      <c r="A337" s="3">
        <f t="shared" si="5"/>
        <v>2042</v>
      </c>
      <c r="B337" s="26">
        <v>51987</v>
      </c>
      <c r="C337" s="27">
        <v>70.02</v>
      </c>
      <c r="D337" s="27">
        <v>74.86</v>
      </c>
      <c r="E337" s="27">
        <v>64.63</v>
      </c>
      <c r="F337" s="27">
        <v>78.41</v>
      </c>
      <c r="G337" s="27">
        <v>75.260000000000005</v>
      </c>
      <c r="J337" s="29">
        <v>8.7654999999999994</v>
      </c>
      <c r="K337" s="30">
        <v>8.7200000000000006</v>
      </c>
    </row>
    <row r="338" spans="1:11" x14ac:dyDescent="0.2">
      <c r="A338" s="3">
        <f t="shared" si="5"/>
        <v>2042</v>
      </c>
      <c r="B338" s="26">
        <v>52018</v>
      </c>
      <c r="C338" s="27">
        <v>75.739999999999995</v>
      </c>
      <c r="D338" s="27">
        <v>76.680000000000007</v>
      </c>
      <c r="E338" s="27">
        <v>70.319999999999993</v>
      </c>
      <c r="F338" s="27">
        <v>78.53</v>
      </c>
      <c r="G338" s="27">
        <v>80.56</v>
      </c>
      <c r="J338" s="29">
        <v>8.8130000000000006</v>
      </c>
      <c r="K338" s="30">
        <v>8.69</v>
      </c>
    </row>
    <row r="339" spans="1:11" x14ac:dyDescent="0.2">
      <c r="A339" s="3">
        <f t="shared" si="5"/>
        <v>2042</v>
      </c>
      <c r="B339" s="26">
        <v>52048</v>
      </c>
      <c r="C339" s="27">
        <v>102.57</v>
      </c>
      <c r="D339" s="27">
        <v>98.77</v>
      </c>
      <c r="E339" s="27">
        <v>96.73</v>
      </c>
      <c r="F339" s="27">
        <v>102.95</v>
      </c>
      <c r="G339" s="27">
        <v>105.95</v>
      </c>
      <c r="J339" s="29">
        <v>8.9313000000000002</v>
      </c>
      <c r="K339" s="30">
        <v>8.83</v>
      </c>
    </row>
    <row r="340" spans="1:11" x14ac:dyDescent="0.2">
      <c r="A340" s="3">
        <f t="shared" si="5"/>
        <v>2042</v>
      </c>
      <c r="B340" s="26">
        <v>52079</v>
      </c>
      <c r="C340" s="27">
        <v>108.7</v>
      </c>
      <c r="D340" s="27">
        <v>100.2</v>
      </c>
      <c r="E340" s="27">
        <v>105.24</v>
      </c>
      <c r="F340" s="27">
        <v>104.94</v>
      </c>
      <c r="G340" s="27">
        <v>107.45</v>
      </c>
      <c r="J340" s="29">
        <v>9.0967000000000002</v>
      </c>
      <c r="K340" s="30">
        <v>8.8800000000000008</v>
      </c>
    </row>
    <row r="341" spans="1:11" x14ac:dyDescent="0.2">
      <c r="A341" s="3">
        <f t="shared" si="5"/>
        <v>2042</v>
      </c>
      <c r="B341" s="26">
        <v>52110</v>
      </c>
      <c r="C341" s="27">
        <v>91.97</v>
      </c>
      <c r="D341" s="27">
        <v>81.59</v>
      </c>
      <c r="E341" s="27">
        <v>93.36</v>
      </c>
      <c r="F341" s="27">
        <v>87.83</v>
      </c>
      <c r="G341" s="27">
        <v>91.76</v>
      </c>
      <c r="J341" s="29">
        <v>9.0422999999999991</v>
      </c>
      <c r="K341" s="30">
        <v>8.93</v>
      </c>
    </row>
    <row r="342" spans="1:11" x14ac:dyDescent="0.2">
      <c r="A342" s="3">
        <f t="shared" si="5"/>
        <v>2042</v>
      </c>
      <c r="B342" s="26">
        <v>52140</v>
      </c>
      <c r="C342" s="27">
        <v>91.19</v>
      </c>
      <c r="D342" s="27">
        <v>79.2</v>
      </c>
      <c r="E342" s="27">
        <v>94.28</v>
      </c>
      <c r="F342" s="27">
        <v>84.23</v>
      </c>
      <c r="G342" s="27">
        <v>89.11</v>
      </c>
      <c r="J342" s="29">
        <v>9.2438000000000002</v>
      </c>
      <c r="K342" s="30">
        <v>9.2200000000000006</v>
      </c>
    </row>
    <row r="343" spans="1:11" x14ac:dyDescent="0.2">
      <c r="A343" s="3">
        <f t="shared" si="5"/>
        <v>2042</v>
      </c>
      <c r="B343" s="26">
        <v>52171</v>
      </c>
      <c r="C343" s="27">
        <v>100.61</v>
      </c>
      <c r="D343" s="27">
        <v>81.510000000000005</v>
      </c>
      <c r="E343" s="27">
        <v>105.93</v>
      </c>
      <c r="F343" s="27">
        <v>89.56</v>
      </c>
      <c r="G343" s="27">
        <v>94.85</v>
      </c>
      <c r="J343" s="29">
        <v>9.8429000000000002</v>
      </c>
      <c r="K343" s="30">
        <v>9.9499999999999993</v>
      </c>
    </row>
    <row r="344" spans="1:11" x14ac:dyDescent="0.2">
      <c r="A344" s="3">
        <f t="shared" si="5"/>
        <v>2042</v>
      </c>
      <c r="B344" s="26">
        <v>52201</v>
      </c>
      <c r="C344" s="27">
        <v>105.05</v>
      </c>
      <c r="D344" s="27">
        <v>83.51</v>
      </c>
      <c r="E344" s="27">
        <v>110.54</v>
      </c>
      <c r="F344" s="27">
        <v>91.7</v>
      </c>
      <c r="G344" s="27">
        <v>95.17</v>
      </c>
      <c r="J344" s="29">
        <v>10.137499999999999</v>
      </c>
      <c r="K344" s="30">
        <v>10.02</v>
      </c>
    </row>
    <row r="345" spans="1:11" x14ac:dyDescent="0.2">
      <c r="A345" s="3">
        <f t="shared" si="5"/>
        <v>2043</v>
      </c>
      <c r="B345" s="26">
        <v>52232</v>
      </c>
      <c r="C345" s="27">
        <v>99.38</v>
      </c>
      <c r="D345" s="27">
        <v>82.75</v>
      </c>
      <c r="E345" s="27">
        <v>102.67</v>
      </c>
      <c r="F345" s="27">
        <v>89.99</v>
      </c>
      <c r="G345" s="27">
        <v>92.3</v>
      </c>
      <c r="J345" s="29">
        <v>9.9656000000000002</v>
      </c>
      <c r="K345" s="30">
        <v>9.7799999999999994</v>
      </c>
    </row>
    <row r="346" spans="1:11" x14ac:dyDescent="0.2">
      <c r="A346" s="3">
        <f t="shared" si="5"/>
        <v>2043</v>
      </c>
      <c r="B346" s="26">
        <v>52263</v>
      </c>
      <c r="C346" s="27">
        <v>96.02</v>
      </c>
      <c r="D346" s="27">
        <v>82.18</v>
      </c>
      <c r="E346" s="27">
        <v>100.46</v>
      </c>
      <c r="F346" s="27">
        <v>88.23</v>
      </c>
      <c r="G346" s="27">
        <v>91.77</v>
      </c>
      <c r="J346" s="29">
        <v>9.7051999999999996</v>
      </c>
      <c r="K346" s="30">
        <v>9.6</v>
      </c>
    </row>
    <row r="347" spans="1:11" x14ac:dyDescent="0.2">
      <c r="A347" s="3">
        <f t="shared" si="5"/>
        <v>2043</v>
      </c>
      <c r="B347" s="26">
        <v>52291</v>
      </c>
      <c r="C347" s="27">
        <v>86.09</v>
      </c>
      <c r="D347" s="27">
        <v>75</v>
      </c>
      <c r="E347" s="27">
        <v>82.77</v>
      </c>
      <c r="F347" s="27">
        <v>79.3</v>
      </c>
      <c r="G347" s="27">
        <v>81.33</v>
      </c>
      <c r="J347" s="29">
        <v>9.1016999999999992</v>
      </c>
      <c r="K347" s="30">
        <v>9.4499999999999993</v>
      </c>
    </row>
    <row r="348" spans="1:11" x14ac:dyDescent="0.2">
      <c r="A348" s="3">
        <f t="shared" si="5"/>
        <v>2043</v>
      </c>
      <c r="B348" s="26">
        <v>52322</v>
      </c>
      <c r="C348" s="27">
        <v>81.13</v>
      </c>
      <c r="D348" s="27">
        <v>75.53</v>
      </c>
      <c r="E348" s="27">
        <v>76.510000000000005</v>
      </c>
      <c r="F348" s="27">
        <v>80.180000000000007</v>
      </c>
      <c r="G348" s="27">
        <v>84.37</v>
      </c>
      <c r="J348" s="29">
        <v>8.9143000000000008</v>
      </c>
      <c r="K348" s="30">
        <v>8.86</v>
      </c>
    </row>
    <row r="349" spans="1:11" x14ac:dyDescent="0.2">
      <c r="A349" s="3">
        <f t="shared" si="5"/>
        <v>2043</v>
      </c>
      <c r="B349" s="26">
        <v>52352</v>
      </c>
      <c r="C349" s="27">
        <v>71.400000000000006</v>
      </c>
      <c r="D349" s="27">
        <v>76.540000000000006</v>
      </c>
      <c r="E349" s="27">
        <v>65.88</v>
      </c>
      <c r="F349" s="27">
        <v>80.13</v>
      </c>
      <c r="G349" s="27">
        <v>76.599999999999994</v>
      </c>
      <c r="J349" s="29">
        <v>8.9496000000000002</v>
      </c>
      <c r="K349" s="30">
        <v>8.9</v>
      </c>
    </row>
    <row r="350" spans="1:11" x14ac:dyDescent="0.2">
      <c r="A350" s="3">
        <f t="shared" si="5"/>
        <v>2043</v>
      </c>
      <c r="B350" s="26">
        <v>52383</v>
      </c>
      <c r="C350" s="27">
        <v>78.14</v>
      </c>
      <c r="D350" s="27">
        <v>78.84</v>
      </c>
      <c r="E350" s="27">
        <v>72.63</v>
      </c>
      <c r="F350" s="27">
        <v>81.03</v>
      </c>
      <c r="G350" s="27">
        <v>82.49</v>
      </c>
      <c r="J350" s="29">
        <v>8.9981000000000009</v>
      </c>
      <c r="K350" s="30">
        <v>8.8699999999999992</v>
      </c>
    </row>
    <row r="351" spans="1:11" x14ac:dyDescent="0.2">
      <c r="A351" s="3">
        <f t="shared" si="5"/>
        <v>2043</v>
      </c>
      <c r="B351" s="26">
        <v>52413</v>
      </c>
      <c r="C351" s="27">
        <v>104.59</v>
      </c>
      <c r="D351" s="27">
        <v>100.95</v>
      </c>
      <c r="E351" s="27">
        <v>98.44</v>
      </c>
      <c r="F351" s="27">
        <v>105.08</v>
      </c>
      <c r="G351" s="27">
        <v>107.76</v>
      </c>
      <c r="J351" s="29">
        <v>9.1188000000000002</v>
      </c>
      <c r="K351" s="30">
        <v>9.01</v>
      </c>
    </row>
    <row r="352" spans="1:11" x14ac:dyDescent="0.2">
      <c r="A352" s="3">
        <f t="shared" si="5"/>
        <v>2043</v>
      </c>
      <c r="B352" s="26">
        <v>52444</v>
      </c>
      <c r="C352" s="27">
        <v>109.62</v>
      </c>
      <c r="D352" s="27">
        <v>100.98</v>
      </c>
      <c r="E352" s="27">
        <v>105.71</v>
      </c>
      <c r="F352" s="27">
        <v>105.62</v>
      </c>
      <c r="G352" s="27">
        <v>107.87</v>
      </c>
      <c r="J352" s="29">
        <v>9.2878000000000007</v>
      </c>
      <c r="K352" s="30">
        <v>9.07</v>
      </c>
    </row>
    <row r="353" spans="1:11" x14ac:dyDescent="0.2">
      <c r="A353" s="3">
        <f t="shared" si="5"/>
        <v>2043</v>
      </c>
      <c r="B353" s="26">
        <v>52475</v>
      </c>
      <c r="C353" s="27">
        <v>93.49</v>
      </c>
      <c r="D353" s="27">
        <v>83.59</v>
      </c>
      <c r="E353" s="27">
        <v>94.81</v>
      </c>
      <c r="F353" s="27">
        <v>89.46</v>
      </c>
      <c r="G353" s="27">
        <v>93.3</v>
      </c>
      <c r="J353" s="29">
        <v>9.2322000000000006</v>
      </c>
      <c r="K353" s="30">
        <v>9.1199999999999992</v>
      </c>
    </row>
    <row r="354" spans="1:11" x14ac:dyDescent="0.2">
      <c r="A354" s="3">
        <f t="shared" si="5"/>
        <v>2043</v>
      </c>
      <c r="B354" s="26">
        <v>52505</v>
      </c>
      <c r="C354" s="27">
        <v>92.45</v>
      </c>
      <c r="D354" s="27">
        <v>80.260000000000005</v>
      </c>
      <c r="E354" s="27">
        <v>94.85</v>
      </c>
      <c r="F354" s="27">
        <v>85.91</v>
      </c>
      <c r="G354" s="27">
        <v>90.78</v>
      </c>
      <c r="J354" s="29">
        <v>9.4379000000000008</v>
      </c>
      <c r="K354" s="30">
        <v>9.41</v>
      </c>
    </row>
    <row r="355" spans="1:11" x14ac:dyDescent="0.2">
      <c r="A355" s="3">
        <f t="shared" si="5"/>
        <v>2043</v>
      </c>
      <c r="B355" s="26">
        <v>52536</v>
      </c>
      <c r="C355" s="27">
        <v>102.3</v>
      </c>
      <c r="D355" s="27">
        <v>83.02</v>
      </c>
      <c r="E355" s="27">
        <v>105.86</v>
      </c>
      <c r="F355" s="27">
        <v>91.09</v>
      </c>
      <c r="G355" s="27">
        <v>96.46</v>
      </c>
      <c r="J355" s="29">
        <v>10.0496</v>
      </c>
      <c r="K355" s="30">
        <v>10.16</v>
      </c>
    </row>
    <row r="356" spans="1:11" x14ac:dyDescent="0.2">
      <c r="A356" s="3">
        <f t="shared" si="5"/>
        <v>2043</v>
      </c>
      <c r="B356" s="26">
        <v>52566</v>
      </c>
      <c r="C356" s="27">
        <v>107.89</v>
      </c>
      <c r="D356" s="27">
        <v>85.32</v>
      </c>
      <c r="E356" s="27">
        <v>113.39</v>
      </c>
      <c r="F356" s="27">
        <v>93.59</v>
      </c>
      <c r="G356" s="27">
        <v>97.17</v>
      </c>
      <c r="J356" s="29">
        <v>10.3504</v>
      </c>
      <c r="K356" s="30">
        <v>10.23</v>
      </c>
    </row>
    <row r="357" spans="1:11" x14ac:dyDescent="0.2">
      <c r="A357" s="3">
        <f t="shared" si="5"/>
        <v>2044</v>
      </c>
      <c r="B357" s="26">
        <v>52597</v>
      </c>
      <c r="C357" s="27">
        <v>101.22</v>
      </c>
      <c r="D357" s="27">
        <v>84.43</v>
      </c>
      <c r="E357" s="27">
        <v>104.41</v>
      </c>
      <c r="F357" s="27">
        <v>91.75</v>
      </c>
      <c r="G357" s="27">
        <v>94.03</v>
      </c>
      <c r="J357" s="29">
        <v>10.174799999999999</v>
      </c>
      <c r="K357" s="30">
        <v>9.99</v>
      </c>
    </row>
    <row r="358" spans="1:11" x14ac:dyDescent="0.2">
      <c r="A358" s="3">
        <f t="shared" si="5"/>
        <v>2044</v>
      </c>
      <c r="B358" s="26">
        <v>52628</v>
      </c>
      <c r="C358" s="27">
        <v>98.07</v>
      </c>
      <c r="D358" s="27">
        <v>83.91</v>
      </c>
      <c r="E358" s="27">
        <v>102.62</v>
      </c>
      <c r="F358" s="27">
        <v>90.1</v>
      </c>
      <c r="G358" s="27">
        <v>93.72</v>
      </c>
      <c r="J358" s="29">
        <v>9.9090000000000007</v>
      </c>
      <c r="K358" s="30">
        <v>9.8000000000000007</v>
      </c>
    </row>
    <row r="359" spans="1:11" x14ac:dyDescent="0.2">
      <c r="A359" s="3">
        <f t="shared" si="5"/>
        <v>2044</v>
      </c>
      <c r="B359" s="26">
        <v>52657</v>
      </c>
      <c r="C359" s="27">
        <v>88.08</v>
      </c>
      <c r="D359" s="27">
        <v>76.62</v>
      </c>
      <c r="E359" s="27">
        <v>84.78</v>
      </c>
      <c r="F359" s="27">
        <v>81.02</v>
      </c>
      <c r="G359" s="27">
        <v>83.18</v>
      </c>
      <c r="J359" s="29">
        <v>9.2927999999999997</v>
      </c>
      <c r="K359" s="30">
        <v>9.65</v>
      </c>
    </row>
    <row r="360" spans="1:11" x14ac:dyDescent="0.2">
      <c r="A360" s="3">
        <f t="shared" si="5"/>
        <v>2044</v>
      </c>
      <c r="B360" s="26">
        <v>52688</v>
      </c>
      <c r="C360" s="27">
        <v>82.83</v>
      </c>
      <c r="D360" s="27">
        <v>77.11</v>
      </c>
      <c r="E360" s="27">
        <v>78.11</v>
      </c>
      <c r="F360" s="27">
        <v>81.87</v>
      </c>
      <c r="G360" s="27">
        <v>86.14</v>
      </c>
      <c r="J360" s="29">
        <v>9.1014999999999997</v>
      </c>
      <c r="K360" s="30">
        <v>9.0399999999999991</v>
      </c>
    </row>
    <row r="361" spans="1:11" x14ac:dyDescent="0.2">
      <c r="A361" s="3">
        <f t="shared" si="5"/>
        <v>2044</v>
      </c>
      <c r="B361" s="26">
        <v>52718</v>
      </c>
      <c r="C361" s="27">
        <v>72.89</v>
      </c>
      <c r="D361" s="27">
        <v>78.150000000000006</v>
      </c>
      <c r="E361" s="27">
        <v>67.27</v>
      </c>
      <c r="F361" s="27">
        <v>81.81</v>
      </c>
      <c r="G361" s="27">
        <v>78.209999999999994</v>
      </c>
      <c r="J361" s="29">
        <v>9.1376000000000008</v>
      </c>
      <c r="K361" s="30">
        <v>9.09</v>
      </c>
    </row>
    <row r="362" spans="1:11" x14ac:dyDescent="0.2">
      <c r="A362" s="3">
        <f t="shared" si="5"/>
        <v>2044</v>
      </c>
      <c r="B362" s="26">
        <v>52749</v>
      </c>
      <c r="C362" s="27">
        <v>79.78</v>
      </c>
      <c r="D362" s="27">
        <v>80.489999999999995</v>
      </c>
      <c r="E362" s="27">
        <v>74.16</v>
      </c>
      <c r="F362" s="27">
        <v>82.74</v>
      </c>
      <c r="G362" s="27">
        <v>84.23</v>
      </c>
      <c r="J362" s="29">
        <v>9.1870999999999992</v>
      </c>
      <c r="K362" s="30">
        <v>9.06</v>
      </c>
    </row>
    <row r="363" spans="1:11" x14ac:dyDescent="0.2">
      <c r="A363" s="3">
        <f t="shared" si="5"/>
        <v>2044</v>
      </c>
      <c r="B363" s="26">
        <v>52779</v>
      </c>
      <c r="C363" s="27">
        <v>105.99</v>
      </c>
      <c r="D363" s="27">
        <v>102.27</v>
      </c>
      <c r="E363" s="27">
        <v>99.72</v>
      </c>
      <c r="F363" s="27">
        <v>106.4</v>
      </c>
      <c r="G363" s="27">
        <v>109.02</v>
      </c>
      <c r="J363" s="29">
        <v>9.3102999999999998</v>
      </c>
      <c r="K363" s="30">
        <v>9.1999999999999993</v>
      </c>
    </row>
    <row r="364" spans="1:11" x14ac:dyDescent="0.2">
      <c r="A364" s="3">
        <f t="shared" si="5"/>
        <v>2044</v>
      </c>
      <c r="B364" s="26">
        <v>52810</v>
      </c>
      <c r="C364" s="27">
        <v>112.73</v>
      </c>
      <c r="D364" s="27">
        <v>103.83</v>
      </c>
      <c r="E364" s="27">
        <v>108.75</v>
      </c>
      <c r="F364" s="27">
        <v>108.65</v>
      </c>
      <c r="G364" s="27">
        <v>111.04</v>
      </c>
      <c r="J364" s="29">
        <v>9.4827999999999992</v>
      </c>
      <c r="K364" s="30">
        <v>9.26</v>
      </c>
    </row>
    <row r="365" spans="1:11" x14ac:dyDescent="0.2">
      <c r="A365" s="3">
        <f t="shared" si="5"/>
        <v>2044</v>
      </c>
      <c r="B365" s="26">
        <v>52841</v>
      </c>
      <c r="C365" s="27">
        <v>95.46</v>
      </c>
      <c r="D365" s="27">
        <v>85.35</v>
      </c>
      <c r="E365" s="27">
        <v>96.81</v>
      </c>
      <c r="F365" s="27">
        <v>91.34</v>
      </c>
      <c r="G365" s="27">
        <v>95.26</v>
      </c>
      <c r="J365" s="29">
        <v>9.4260999999999999</v>
      </c>
      <c r="K365" s="30">
        <v>9.31</v>
      </c>
    </row>
    <row r="366" spans="1:11" x14ac:dyDescent="0.2">
      <c r="B366" s="26"/>
    </row>
    <row r="367" spans="1:11" x14ac:dyDescent="0.2">
      <c r="B367" s="26"/>
    </row>
    <row r="368" spans="1:11" x14ac:dyDescent="0.2">
      <c r="A368" s="33"/>
      <c r="B368" s="26"/>
      <c r="C368" s="32" t="str">
        <f>C7</f>
        <v xml:space="preserve">COB </v>
      </c>
      <c r="D368" s="32" t="str">
        <f>D7</f>
        <v>PV</v>
      </c>
      <c r="E368" s="32" t="str">
        <f>E7</f>
        <v>MidC</v>
      </c>
      <c r="F368" s="32" t="str">
        <f>F7</f>
        <v>SP15</v>
      </c>
      <c r="G368" s="32" t="str">
        <f>G7</f>
        <v>NP15</v>
      </c>
      <c r="H368" s="33"/>
      <c r="I368" s="33"/>
      <c r="J368" s="32" t="str">
        <f>J7</f>
        <v>NG-East</v>
      </c>
      <c r="K368" s="32" t="str">
        <f>K7</f>
        <v>NG-West</v>
      </c>
    </row>
    <row r="369" spans="1:11" x14ac:dyDescent="0.2">
      <c r="A369" s="31">
        <v>2015</v>
      </c>
      <c r="C369" s="34">
        <f>SUMIF($A$9:$A$365,$A369,C$9:C$365)/12</f>
        <v>36.1875</v>
      </c>
      <c r="D369" s="34">
        <f t="shared" ref="C369:G378" si="6">SUMIF($A$9:$A$365,$A369,D$9:D$365)/12</f>
        <v>34.417499999999997</v>
      </c>
      <c r="E369" s="34">
        <f t="shared" si="6"/>
        <v>32.598333333333329</v>
      </c>
      <c r="F369" s="34">
        <f t="shared" si="6"/>
        <v>42.342500000000008</v>
      </c>
      <c r="G369" s="34">
        <f t="shared" si="6"/>
        <v>42.039166666666667</v>
      </c>
      <c r="H369" s="33"/>
      <c r="I369" s="33"/>
      <c r="J369" s="34">
        <f>SUMIF($A$9:$A$365,$A369,J$9:J$365)/12</f>
        <v>3.8788333333333331</v>
      </c>
      <c r="K369" s="34">
        <f>SUMIF($A$9:$A$365,$A369,K$9:K$365)/12</f>
        <v>3.9441666666666664</v>
      </c>
    </row>
    <row r="370" spans="1:11" x14ac:dyDescent="0.2">
      <c r="A370" s="31">
        <f>A369+1</f>
        <v>2016</v>
      </c>
      <c r="C370" s="34">
        <f t="shared" si="6"/>
        <v>37.92166666666666</v>
      </c>
      <c r="D370" s="34">
        <f t="shared" si="6"/>
        <v>35.734999999999999</v>
      </c>
      <c r="E370" s="34">
        <f t="shared" si="6"/>
        <v>34.379166666666663</v>
      </c>
      <c r="F370" s="34">
        <f t="shared" si="6"/>
        <v>42.948333333333331</v>
      </c>
      <c r="G370" s="34">
        <f t="shared" si="6"/>
        <v>42.891666666666673</v>
      </c>
      <c r="H370" s="33"/>
      <c r="I370" s="33"/>
      <c r="J370" s="34">
        <f t="shared" ref="J370:K388" si="7">SUMIF($A$9:$A$365,$A370,J$9:J$365)/12</f>
        <v>3.8726250000000007</v>
      </c>
      <c r="K370" s="34">
        <f t="shared" si="7"/>
        <v>3.9841666666666669</v>
      </c>
    </row>
    <row r="371" spans="1:11" x14ac:dyDescent="0.2">
      <c r="A371" s="31">
        <f t="shared" ref="A371:A388" si="8">A370+1</f>
        <v>2017</v>
      </c>
      <c r="C371" s="34">
        <f t="shared" si="6"/>
        <v>40.283333333333331</v>
      </c>
      <c r="D371" s="34">
        <f t="shared" si="6"/>
        <v>38.448333333333338</v>
      </c>
      <c r="E371" s="34">
        <f t="shared" si="6"/>
        <v>36.6175</v>
      </c>
      <c r="F371" s="34">
        <f t="shared" si="6"/>
        <v>44.230833333333329</v>
      </c>
      <c r="G371" s="34">
        <f t="shared" si="6"/>
        <v>44.186666666666667</v>
      </c>
      <c r="H371" s="33"/>
      <c r="I371" s="33"/>
      <c r="J371" s="34">
        <f t="shared" si="7"/>
        <v>4.0093749999999995</v>
      </c>
      <c r="K371" s="34">
        <f t="shared" si="7"/>
        <v>4.1591666666666667</v>
      </c>
    </row>
    <row r="372" spans="1:11" x14ac:dyDescent="0.2">
      <c r="A372" s="31">
        <f t="shared" si="8"/>
        <v>2018</v>
      </c>
      <c r="C372" s="34">
        <f t="shared" si="6"/>
        <v>43.014166666666661</v>
      </c>
      <c r="D372" s="34">
        <f t="shared" si="6"/>
        <v>41.428333333333335</v>
      </c>
      <c r="E372" s="34">
        <f t="shared" si="6"/>
        <v>39.35</v>
      </c>
      <c r="F372" s="34">
        <f t="shared" si="6"/>
        <v>45.524999999999999</v>
      </c>
      <c r="G372" s="34">
        <f t="shared" si="6"/>
        <v>45.5075</v>
      </c>
      <c r="H372" s="33"/>
      <c r="I372" s="33"/>
      <c r="J372" s="34">
        <f t="shared" si="7"/>
        <v>4.1947916666666671</v>
      </c>
      <c r="K372" s="34">
        <f t="shared" si="7"/>
        <v>4.2791666666666668</v>
      </c>
    </row>
    <row r="373" spans="1:11" x14ac:dyDescent="0.2">
      <c r="A373" s="31">
        <f t="shared" si="8"/>
        <v>2019</v>
      </c>
      <c r="C373" s="34">
        <f t="shared" si="6"/>
        <v>45.651666666666671</v>
      </c>
      <c r="D373" s="34">
        <f t="shared" si="6"/>
        <v>43.772500000000001</v>
      </c>
      <c r="E373" s="34">
        <f t="shared" si="6"/>
        <v>41.981666666666662</v>
      </c>
      <c r="F373" s="34">
        <f t="shared" si="6"/>
        <v>46.805833333333332</v>
      </c>
      <c r="G373" s="34">
        <f t="shared" si="6"/>
        <v>46.026666666666671</v>
      </c>
      <c r="H373" s="33"/>
      <c r="I373" s="33"/>
      <c r="J373" s="34">
        <f t="shared" si="7"/>
        <v>4.3392499999999989</v>
      </c>
      <c r="K373" s="34">
        <f t="shared" si="7"/>
        <v>4.3766666666666678</v>
      </c>
    </row>
    <row r="374" spans="1:11" x14ac:dyDescent="0.2">
      <c r="A374" s="31">
        <f t="shared" si="8"/>
        <v>2020</v>
      </c>
      <c r="C374" s="34">
        <f t="shared" si="6"/>
        <v>48.27</v>
      </c>
      <c r="D374" s="34">
        <f t="shared" si="6"/>
        <v>46.06</v>
      </c>
      <c r="E374" s="34">
        <f t="shared" si="6"/>
        <v>44.574999999999996</v>
      </c>
      <c r="F374" s="34">
        <f t="shared" si="6"/>
        <v>48.636666666666663</v>
      </c>
      <c r="G374" s="34">
        <f t="shared" si="6"/>
        <v>47.938333333333333</v>
      </c>
      <c r="H374" s="33"/>
      <c r="I374" s="33"/>
      <c r="J374" s="34">
        <f t="shared" si="7"/>
        <v>4.5752916666666659</v>
      </c>
      <c r="K374" s="34">
        <f t="shared" si="7"/>
        <v>4.5641666666666669</v>
      </c>
    </row>
    <row r="375" spans="1:11" x14ac:dyDescent="0.2">
      <c r="A375" s="31">
        <f t="shared" si="8"/>
        <v>2021</v>
      </c>
      <c r="C375" s="34">
        <f t="shared" si="6"/>
        <v>50.685000000000002</v>
      </c>
      <c r="D375" s="34">
        <f t="shared" si="6"/>
        <v>47.723333333333329</v>
      </c>
      <c r="E375" s="34">
        <f t="shared" si="6"/>
        <v>47.020833333333336</v>
      </c>
      <c r="F375" s="34">
        <f t="shared" si="6"/>
        <v>51.245000000000005</v>
      </c>
      <c r="G375" s="34">
        <f t="shared" si="6"/>
        <v>51.012499999999996</v>
      </c>
      <c r="H375" s="33"/>
      <c r="I375" s="33"/>
      <c r="J375" s="34">
        <f t="shared" si="7"/>
        <v>5.0625833333333334</v>
      </c>
      <c r="K375" s="34">
        <f t="shared" si="7"/>
        <v>5.104166666666667</v>
      </c>
    </row>
    <row r="376" spans="1:11" x14ac:dyDescent="0.2">
      <c r="A376" s="31">
        <f t="shared" si="8"/>
        <v>2022</v>
      </c>
      <c r="C376" s="34">
        <f t="shared" si="6"/>
        <v>52.969166666666666</v>
      </c>
      <c r="D376" s="34">
        <f t="shared" si="6"/>
        <v>49.424166666666657</v>
      </c>
      <c r="E376" s="34">
        <f t="shared" si="6"/>
        <v>49.316666666666663</v>
      </c>
      <c r="F376" s="34">
        <f t="shared" si="6"/>
        <v>53.78</v>
      </c>
      <c r="G376" s="34">
        <f t="shared" si="6"/>
        <v>53.968333333333341</v>
      </c>
      <c r="H376" s="33"/>
      <c r="I376" s="33"/>
      <c r="J376" s="34">
        <f t="shared" si="7"/>
        <v>5.5014500000000011</v>
      </c>
      <c r="K376" s="34">
        <f t="shared" si="7"/>
        <v>5.5850000000000009</v>
      </c>
    </row>
    <row r="377" spans="1:11" x14ac:dyDescent="0.2">
      <c r="A377" s="31">
        <f t="shared" si="8"/>
        <v>2023</v>
      </c>
      <c r="C377" s="34">
        <f t="shared" si="6"/>
        <v>55.409166666666664</v>
      </c>
      <c r="D377" s="34">
        <f t="shared" si="6"/>
        <v>51.413333333333327</v>
      </c>
      <c r="E377" s="34">
        <f t="shared" si="6"/>
        <v>51.654166666666669</v>
      </c>
      <c r="F377" s="34">
        <f t="shared" si="6"/>
        <v>55.802500000000016</v>
      </c>
      <c r="G377" s="34">
        <f t="shared" si="6"/>
        <v>55.949999999999989</v>
      </c>
      <c r="H377" s="33"/>
      <c r="I377" s="33"/>
      <c r="J377" s="34">
        <f t="shared" si="7"/>
        <v>5.6920416666666656</v>
      </c>
      <c r="K377" s="34">
        <f t="shared" si="7"/>
        <v>5.7658333333333331</v>
      </c>
    </row>
    <row r="378" spans="1:11" x14ac:dyDescent="0.2">
      <c r="A378" s="31">
        <f t="shared" si="8"/>
        <v>2024</v>
      </c>
      <c r="C378" s="34">
        <f t="shared" si="6"/>
        <v>57.910833333333336</v>
      </c>
      <c r="D378" s="34">
        <f t="shared" si="6"/>
        <v>53.53</v>
      </c>
      <c r="E378" s="34">
        <f t="shared" si="6"/>
        <v>53.930833333333332</v>
      </c>
      <c r="F378" s="34">
        <f t="shared" si="6"/>
        <v>57.879166666666663</v>
      </c>
      <c r="G378" s="34">
        <f t="shared" si="6"/>
        <v>58.265000000000008</v>
      </c>
      <c r="H378" s="33"/>
      <c r="I378" s="33"/>
      <c r="J378" s="34">
        <f t="shared" si="7"/>
        <v>5.90055</v>
      </c>
      <c r="K378" s="34">
        <f t="shared" si="7"/>
        <v>5.9483333333333333</v>
      </c>
    </row>
    <row r="379" spans="1:11" x14ac:dyDescent="0.2">
      <c r="A379" s="31">
        <f t="shared" si="8"/>
        <v>2025</v>
      </c>
      <c r="C379" s="34">
        <f t="shared" ref="C379:G388" si="9">SUMIF($A$9:$A$365,$A379,C$9:C$365)/12</f>
        <v>59.500000000000007</v>
      </c>
      <c r="D379" s="34">
        <f t="shared" si="9"/>
        <v>55.567499999999995</v>
      </c>
      <c r="E379" s="34">
        <f t="shared" si="9"/>
        <v>55.364166666666677</v>
      </c>
      <c r="F379" s="34">
        <f t="shared" si="9"/>
        <v>60.235833333333325</v>
      </c>
      <c r="G379" s="34">
        <f t="shared" si="9"/>
        <v>61.517500000000013</v>
      </c>
      <c r="H379" s="33"/>
      <c r="I379" s="33"/>
      <c r="J379" s="34">
        <f t="shared" si="7"/>
        <v>6.0428500000000005</v>
      </c>
      <c r="K379" s="34">
        <f t="shared" si="7"/>
        <v>6.080000000000001</v>
      </c>
    </row>
    <row r="380" spans="1:11" x14ac:dyDescent="0.2">
      <c r="A380" s="31">
        <f t="shared" si="8"/>
        <v>2026</v>
      </c>
      <c r="C380" s="34">
        <f t="shared" si="9"/>
        <v>63.054166666666674</v>
      </c>
      <c r="D380" s="34">
        <f t="shared" si="9"/>
        <v>57.597500000000004</v>
      </c>
      <c r="E380" s="34">
        <f t="shared" si="9"/>
        <v>58.987500000000004</v>
      </c>
      <c r="F380" s="34">
        <f t="shared" si="9"/>
        <v>62.54666666666666</v>
      </c>
      <c r="G380" s="34">
        <f t="shared" si="9"/>
        <v>64.514166666666668</v>
      </c>
      <c r="H380" s="33"/>
      <c r="I380" s="33"/>
      <c r="J380" s="34">
        <f t="shared" si="7"/>
        <v>6.2464000000000004</v>
      </c>
      <c r="K380" s="34">
        <f t="shared" si="7"/>
        <v>6.2716666666666656</v>
      </c>
    </row>
    <row r="381" spans="1:11" x14ac:dyDescent="0.2">
      <c r="A381" s="31">
        <f t="shared" si="8"/>
        <v>2027</v>
      </c>
      <c r="C381" s="34">
        <f t="shared" si="9"/>
        <v>64.869166666666658</v>
      </c>
      <c r="D381" s="34">
        <f t="shared" si="9"/>
        <v>59.881666666666668</v>
      </c>
      <c r="E381" s="34">
        <f t="shared" si="9"/>
        <v>60.73749999999999</v>
      </c>
      <c r="F381" s="34">
        <f t="shared" si="9"/>
        <v>64.36</v>
      </c>
      <c r="G381" s="34">
        <f t="shared" si="9"/>
        <v>66.534999999999982</v>
      </c>
      <c r="H381" s="33"/>
      <c r="I381" s="33"/>
      <c r="J381" s="34">
        <f t="shared" si="7"/>
        <v>6.4859833333333334</v>
      </c>
      <c r="K381" s="34">
        <f t="shared" si="7"/>
        <v>6.4991666666666665</v>
      </c>
    </row>
    <row r="382" spans="1:11" x14ac:dyDescent="0.2">
      <c r="A382" s="31">
        <f t="shared" si="8"/>
        <v>2028</v>
      </c>
      <c r="C382" s="34">
        <f t="shared" si="9"/>
        <v>66.370833333333323</v>
      </c>
      <c r="D382" s="34">
        <f t="shared" si="9"/>
        <v>61.704166666666659</v>
      </c>
      <c r="E382" s="34">
        <f t="shared" si="9"/>
        <v>62.069166666666668</v>
      </c>
      <c r="F382" s="34">
        <f t="shared" si="9"/>
        <v>65.97999999999999</v>
      </c>
      <c r="G382" s="34">
        <f t="shared" si="9"/>
        <v>68.577500000000001</v>
      </c>
      <c r="H382" s="33"/>
      <c r="I382" s="33"/>
      <c r="J382" s="34">
        <f t="shared" si="7"/>
        <v>6.7321083333333336</v>
      </c>
      <c r="K382" s="34">
        <f t="shared" si="7"/>
        <v>6.72</v>
      </c>
    </row>
    <row r="383" spans="1:11" x14ac:dyDescent="0.2">
      <c r="A383" s="31">
        <f t="shared" si="8"/>
        <v>2029</v>
      </c>
      <c r="C383" s="34">
        <f t="shared" si="9"/>
        <v>68.391666666666666</v>
      </c>
      <c r="D383" s="34">
        <f t="shared" si="9"/>
        <v>64.069999999999993</v>
      </c>
      <c r="E383" s="34">
        <f t="shared" si="9"/>
        <v>63.952499999999993</v>
      </c>
      <c r="F383" s="34">
        <f t="shared" si="9"/>
        <v>68.334999999999994</v>
      </c>
      <c r="G383" s="34">
        <f t="shared" si="9"/>
        <v>71.211666666666659</v>
      </c>
      <c r="H383" s="33"/>
      <c r="I383" s="33"/>
      <c r="J383" s="34">
        <f t="shared" si="7"/>
        <v>7.0132166666666658</v>
      </c>
      <c r="K383" s="34">
        <f t="shared" si="7"/>
        <v>6.9866666666666672</v>
      </c>
    </row>
    <row r="384" spans="1:11" x14ac:dyDescent="0.2">
      <c r="A384" s="31">
        <f t="shared" si="8"/>
        <v>2030</v>
      </c>
      <c r="C384" s="34">
        <f t="shared" si="9"/>
        <v>70.601666666666674</v>
      </c>
      <c r="D384" s="34">
        <f t="shared" si="9"/>
        <v>66.254166666666677</v>
      </c>
      <c r="E384" s="34">
        <f t="shared" si="9"/>
        <v>66.104166666666657</v>
      </c>
      <c r="F384" s="34">
        <f t="shared" si="9"/>
        <v>70.696666666666673</v>
      </c>
      <c r="G384" s="34">
        <f t="shared" si="9"/>
        <v>73.712499999999991</v>
      </c>
      <c r="H384" s="33"/>
      <c r="I384" s="33"/>
      <c r="J384" s="34">
        <f t="shared" si="7"/>
        <v>7.2937166666666675</v>
      </c>
      <c r="K384" s="34">
        <f t="shared" si="7"/>
        <v>7.253333333333333</v>
      </c>
    </row>
    <row r="385" spans="1:11" x14ac:dyDescent="0.2">
      <c r="A385" s="31">
        <f t="shared" si="8"/>
        <v>2031</v>
      </c>
      <c r="C385" s="34">
        <f t="shared" si="9"/>
        <v>72.088333333333324</v>
      </c>
      <c r="D385" s="34">
        <f t="shared" si="9"/>
        <v>67.652499999999989</v>
      </c>
      <c r="E385" s="34">
        <f t="shared" si="9"/>
        <v>67.408333333333317</v>
      </c>
      <c r="F385" s="34">
        <f t="shared" si="9"/>
        <v>72.066666666666649</v>
      </c>
      <c r="G385" s="34">
        <f t="shared" si="9"/>
        <v>75.28083333333332</v>
      </c>
      <c r="H385" s="33"/>
      <c r="I385" s="33"/>
      <c r="J385" s="34">
        <f t="shared" si="7"/>
        <v>7.4322916666666652</v>
      </c>
      <c r="K385" s="34">
        <f t="shared" si="7"/>
        <v>7.3908333333333331</v>
      </c>
    </row>
    <row r="386" spans="1:11" x14ac:dyDescent="0.2">
      <c r="A386" s="31">
        <f t="shared" si="8"/>
        <v>2032</v>
      </c>
      <c r="C386" s="34">
        <f t="shared" si="9"/>
        <v>73.533333333333331</v>
      </c>
      <c r="D386" s="34">
        <f t="shared" si="9"/>
        <v>68.146666666666661</v>
      </c>
      <c r="E386" s="34">
        <f t="shared" si="9"/>
        <v>68.799166666666665</v>
      </c>
      <c r="F386" s="34">
        <f t="shared" si="9"/>
        <v>72.789166666666674</v>
      </c>
      <c r="G386" s="34">
        <f t="shared" si="9"/>
        <v>75.952500000000001</v>
      </c>
      <c r="H386" s="33"/>
      <c r="I386" s="33"/>
      <c r="J386" s="34">
        <f t="shared" si="7"/>
        <v>7.5735166666666665</v>
      </c>
      <c r="K386" s="34">
        <f t="shared" si="7"/>
        <v>7.53</v>
      </c>
    </row>
    <row r="387" spans="1:11" x14ac:dyDescent="0.2">
      <c r="A387" s="31">
        <f t="shared" si="8"/>
        <v>2033</v>
      </c>
      <c r="C387" s="34">
        <f t="shared" si="9"/>
        <v>74.823333333333338</v>
      </c>
      <c r="D387" s="34">
        <f t="shared" si="9"/>
        <v>69.152500000000003</v>
      </c>
      <c r="E387" s="34">
        <f t="shared" si="9"/>
        <v>70.220000000000013</v>
      </c>
      <c r="F387" s="34">
        <f t="shared" si="9"/>
        <v>73.80416666666666</v>
      </c>
      <c r="G387" s="34">
        <f t="shared" si="9"/>
        <v>76.859166666666667</v>
      </c>
      <c r="H387" s="33"/>
      <c r="I387" s="33"/>
      <c r="J387" s="34">
        <f t="shared" si="7"/>
        <v>7.7249749999999997</v>
      </c>
      <c r="K387" s="34">
        <f t="shared" si="7"/>
        <v>7.6816666666666658</v>
      </c>
    </row>
    <row r="388" spans="1:11" x14ac:dyDescent="0.2">
      <c r="A388" s="31">
        <f t="shared" si="8"/>
        <v>2034</v>
      </c>
      <c r="C388" s="34">
        <f t="shared" si="9"/>
        <v>76.69</v>
      </c>
      <c r="D388" s="34">
        <f t="shared" si="9"/>
        <v>70.229166666666671</v>
      </c>
      <c r="E388" s="34">
        <f t="shared" si="9"/>
        <v>71.980833333333337</v>
      </c>
      <c r="F388" s="34">
        <f t="shared" si="9"/>
        <v>74.834999999999994</v>
      </c>
      <c r="G388" s="34">
        <f t="shared" si="9"/>
        <v>77.929999999999993</v>
      </c>
      <c r="H388" s="33"/>
      <c r="I388" s="33"/>
      <c r="J388" s="34">
        <f t="shared" si="7"/>
        <v>7.8717666666666659</v>
      </c>
      <c r="K388" s="34">
        <f t="shared" si="7"/>
        <v>7.8274999999999979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H104"/>
  <sheetViews>
    <sheetView workbookViewId="0">
      <selection activeCell="BB4" sqref="BB4:BD4"/>
    </sheetView>
  </sheetViews>
  <sheetFormatPr defaultRowHeight="12.75" x14ac:dyDescent="0.2"/>
  <cols>
    <col min="1" max="22" width="9.140625" style="3"/>
    <col min="23" max="23" width="10.5703125" style="3" customWidth="1"/>
    <col min="24" max="24" width="9.140625" style="3"/>
    <col min="25" max="25" width="10.140625" style="3" customWidth="1"/>
    <col min="26" max="27" width="17.7109375" style="3" customWidth="1"/>
    <col min="28" max="35" width="9.140625" style="3"/>
    <col min="36" max="36" width="11.28515625" style="3" customWidth="1"/>
    <col min="37" max="54" width="9.140625" style="3"/>
    <col min="55" max="55" width="14.7109375" style="3" customWidth="1"/>
    <col min="56" max="56" width="9.140625" style="3"/>
    <col min="57" max="58" width="12.85546875" style="3" customWidth="1"/>
    <col min="59" max="16384" width="9.140625" style="3"/>
  </cols>
  <sheetData>
    <row r="1" spans="1:60" ht="15" x14ac:dyDescent="0.2">
      <c r="D1" s="6" t="s">
        <v>37</v>
      </c>
      <c r="AJ1" s="37" t="s">
        <v>40</v>
      </c>
      <c r="AM1" s="3" t="s">
        <v>21</v>
      </c>
    </row>
    <row r="3" spans="1:60" ht="15" x14ac:dyDescent="0.25">
      <c r="A3" s="38" t="s">
        <v>4</v>
      </c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6"/>
      <c r="Y3" s="33"/>
      <c r="Z3" s="33"/>
      <c r="AG3" s="38" t="s">
        <v>4</v>
      </c>
      <c r="AH3" s="38" t="s">
        <v>33</v>
      </c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60" ht="51.75" x14ac:dyDescent="0.25">
      <c r="A4" s="39" t="s">
        <v>34</v>
      </c>
      <c r="B4" s="39">
        <v>2015</v>
      </c>
      <c r="C4" s="39">
        <v>2016</v>
      </c>
      <c r="D4" s="39">
        <v>2017</v>
      </c>
      <c r="E4" s="39">
        <v>2018</v>
      </c>
      <c r="F4" s="39">
        <v>2019</v>
      </c>
      <c r="G4" s="39">
        <v>2020</v>
      </c>
      <c r="H4" s="39">
        <v>2021</v>
      </c>
      <c r="I4" s="39">
        <v>2022</v>
      </c>
      <c r="J4" s="39">
        <v>2023</v>
      </c>
      <c r="K4" s="39">
        <v>2024</v>
      </c>
      <c r="L4" s="39">
        <v>2025</v>
      </c>
      <c r="M4" s="39">
        <v>2026</v>
      </c>
      <c r="N4" s="39">
        <v>2027</v>
      </c>
      <c r="O4" s="39">
        <v>2028</v>
      </c>
      <c r="P4" s="39">
        <v>2029</v>
      </c>
      <c r="Q4" s="39">
        <v>2030</v>
      </c>
      <c r="R4" s="39">
        <v>2031</v>
      </c>
      <c r="S4" s="39">
        <v>2032</v>
      </c>
      <c r="T4" s="39">
        <v>2033</v>
      </c>
      <c r="U4" s="39">
        <v>2034</v>
      </c>
      <c r="V4" s="39"/>
      <c r="W4" s="54" t="s">
        <v>48</v>
      </c>
      <c r="X4" s="55" t="s">
        <v>5</v>
      </c>
      <c r="Y4" s="54" t="s">
        <v>47</v>
      </c>
      <c r="Z4" s="33"/>
      <c r="AG4" s="39" t="s">
        <v>34</v>
      </c>
      <c r="AH4" s="39">
        <v>2015</v>
      </c>
      <c r="AI4" s="39">
        <v>2016</v>
      </c>
      <c r="AJ4" s="39">
        <v>2017</v>
      </c>
      <c r="AK4" s="39">
        <v>2018</v>
      </c>
      <c r="AL4" s="39">
        <v>2019</v>
      </c>
      <c r="AM4" s="39">
        <v>2020</v>
      </c>
      <c r="AN4" s="39">
        <v>2021</v>
      </c>
      <c r="AO4" s="39">
        <v>2022</v>
      </c>
      <c r="AP4" s="39">
        <v>2023</v>
      </c>
      <c r="AQ4" s="39">
        <v>2024</v>
      </c>
      <c r="AR4" s="39">
        <v>2025</v>
      </c>
      <c r="AS4" s="39">
        <v>2026</v>
      </c>
      <c r="AT4" s="39">
        <v>2027</v>
      </c>
      <c r="AU4" s="39">
        <v>2028</v>
      </c>
      <c r="AV4" s="39">
        <v>2029</v>
      </c>
      <c r="AW4" s="39">
        <v>2030</v>
      </c>
      <c r="AX4" s="39">
        <v>2031</v>
      </c>
      <c r="AY4" s="39">
        <v>2032</v>
      </c>
      <c r="AZ4" s="39">
        <v>2033</v>
      </c>
      <c r="BA4" s="39">
        <v>2034</v>
      </c>
      <c r="BB4" s="56" t="s">
        <v>48</v>
      </c>
      <c r="BC4" s="57" t="s">
        <v>5</v>
      </c>
      <c r="BD4" s="56" t="s">
        <v>47</v>
      </c>
      <c r="BF4" s="33"/>
    </row>
    <row r="5" spans="1:60" x14ac:dyDescent="0.2">
      <c r="A5" s="3">
        <v>1</v>
      </c>
      <c r="B5" s="3">
        <v>0.99399999999999999</v>
      </c>
      <c r="C5" s="3">
        <v>1.022</v>
      </c>
      <c r="D5" s="3">
        <v>1.01</v>
      </c>
      <c r="E5" s="3">
        <v>0.94899999999999995</v>
      </c>
      <c r="F5" s="3">
        <v>0.96699999999999997</v>
      </c>
      <c r="G5" s="3">
        <v>0.99099999999999999</v>
      </c>
      <c r="H5" s="3">
        <v>1.0309999999999999</v>
      </c>
      <c r="I5" s="3">
        <v>1.02</v>
      </c>
      <c r="J5" s="3">
        <v>0.97499999999999998</v>
      </c>
      <c r="K5" s="3">
        <v>1.0529999999999999</v>
      </c>
      <c r="L5" s="3">
        <v>0.96299999999999997</v>
      </c>
      <c r="M5" s="3">
        <v>1.016</v>
      </c>
      <c r="N5" s="3">
        <v>0.98299999999999998</v>
      </c>
      <c r="O5" s="3">
        <v>1.0149999999999999</v>
      </c>
      <c r="P5" s="3">
        <v>1.028</v>
      </c>
      <c r="Q5" s="3">
        <v>1.014</v>
      </c>
      <c r="R5" s="3">
        <v>0.99299999999999999</v>
      </c>
      <c r="S5" s="3">
        <v>1.0369999999999999</v>
      </c>
      <c r="T5" s="3">
        <v>0.92600000000000005</v>
      </c>
      <c r="U5" s="3">
        <v>0.94399999999999995</v>
      </c>
      <c r="W5" s="33">
        <f>RANK(U5,$U$5:$U$104)</f>
        <v>47</v>
      </c>
      <c r="X5" s="4">
        <f t="shared" ref="X5:X36" si="0">AVERAGE(B5:U5)</f>
        <v>0.99654999999999971</v>
      </c>
      <c r="Y5" s="3">
        <f>RANK(X5,$X$5:$X$104)</f>
        <v>32</v>
      </c>
      <c r="AG5" s="3">
        <v>6</v>
      </c>
      <c r="AH5" s="3">
        <v>1.0429999999999999</v>
      </c>
      <c r="AI5" s="3">
        <v>1.0349999999999999</v>
      </c>
      <c r="AJ5" s="3">
        <v>1.0389999999999999</v>
      </c>
      <c r="AK5" s="3">
        <v>1.0169999999999999</v>
      </c>
      <c r="AL5" s="3">
        <v>1.034</v>
      </c>
      <c r="AM5" s="3">
        <v>1.0569999999999999</v>
      </c>
      <c r="AN5" s="3">
        <v>1.0049999999999999</v>
      </c>
      <c r="AO5" s="3">
        <v>1.044</v>
      </c>
      <c r="AP5" s="3">
        <v>1.0269999999999999</v>
      </c>
      <c r="AQ5" s="3">
        <v>0.96799999999999997</v>
      </c>
      <c r="AR5" s="3">
        <v>1.0069999999999999</v>
      </c>
      <c r="AS5" s="3">
        <v>1.014</v>
      </c>
      <c r="AT5" s="3">
        <v>0.97499999999999998</v>
      </c>
      <c r="AU5" s="3">
        <v>1.028</v>
      </c>
      <c r="AV5" s="3">
        <v>1.0269999999999999</v>
      </c>
      <c r="AW5" s="3">
        <v>1.0009999999999999</v>
      </c>
      <c r="AX5" s="3">
        <v>0.98399999999999999</v>
      </c>
      <c r="AY5" s="3">
        <v>0.98299999999999998</v>
      </c>
      <c r="AZ5" s="3">
        <v>0.98</v>
      </c>
      <c r="BA5" s="3">
        <v>1.046</v>
      </c>
      <c r="BB5" s="33">
        <v>8</v>
      </c>
      <c r="BC5" s="4">
        <v>1.0157</v>
      </c>
      <c r="BD5" s="3">
        <v>1</v>
      </c>
      <c r="BG5" s="33"/>
      <c r="BH5" s="4"/>
    </row>
    <row r="6" spans="1:60" x14ac:dyDescent="0.2">
      <c r="A6" s="3">
        <v>2</v>
      </c>
      <c r="B6" s="3">
        <v>1.0069999999999999</v>
      </c>
      <c r="C6" s="3">
        <v>0.98699999999999999</v>
      </c>
      <c r="D6" s="3">
        <v>0.98</v>
      </c>
      <c r="E6" s="3">
        <v>1.0580000000000001</v>
      </c>
      <c r="F6" s="3">
        <v>1.036</v>
      </c>
      <c r="G6" s="3">
        <v>1.006</v>
      </c>
      <c r="H6" s="3">
        <v>0.96</v>
      </c>
      <c r="I6" s="3">
        <v>0.98499999999999999</v>
      </c>
      <c r="J6" s="3">
        <v>1.032</v>
      </c>
      <c r="K6" s="3">
        <v>0.93</v>
      </c>
      <c r="L6" s="3">
        <v>1.0369999999999999</v>
      </c>
      <c r="M6" s="3">
        <v>0.97199999999999998</v>
      </c>
      <c r="N6" s="3">
        <v>1.0369999999999999</v>
      </c>
      <c r="O6" s="3">
        <v>0.97799999999999998</v>
      </c>
      <c r="P6" s="3">
        <v>0.97199999999999998</v>
      </c>
      <c r="Q6" s="3">
        <v>0.97699999999999998</v>
      </c>
      <c r="R6" s="3">
        <v>1.028</v>
      </c>
      <c r="S6" s="3">
        <v>0.96299999999999997</v>
      </c>
      <c r="T6" s="3">
        <v>1.0580000000000001</v>
      </c>
      <c r="U6" s="3">
        <v>1.0409999999999999</v>
      </c>
      <c r="W6" s="33">
        <f>RANK(U6,$U$5:$U$104)</f>
        <v>9</v>
      </c>
      <c r="X6" s="4">
        <f t="shared" si="0"/>
        <v>1.0022</v>
      </c>
      <c r="Y6" s="3">
        <f t="shared" ref="Y6:Y54" si="1">RANK(X6,$X$5:$X$104)</f>
        <v>21</v>
      </c>
      <c r="AG6" s="3">
        <v>18</v>
      </c>
      <c r="AH6" s="3">
        <v>1.008</v>
      </c>
      <c r="AI6" s="3">
        <v>1.0489999999999999</v>
      </c>
      <c r="AJ6" s="3">
        <v>1.0089999999999999</v>
      </c>
      <c r="AK6" s="3">
        <v>1.038</v>
      </c>
      <c r="AL6" s="3">
        <v>1.0089999999999999</v>
      </c>
      <c r="AM6" s="3">
        <v>1.0029999999999999</v>
      </c>
      <c r="AN6" s="3">
        <v>1.0349999999999999</v>
      </c>
      <c r="AO6" s="3">
        <v>1.0149999999999999</v>
      </c>
      <c r="AP6" s="3">
        <v>1.0109999999999999</v>
      </c>
      <c r="AQ6" s="3">
        <v>0.99299999999999999</v>
      </c>
      <c r="AR6" s="3">
        <v>1.0009999999999999</v>
      </c>
      <c r="AS6" s="3">
        <v>1.032</v>
      </c>
      <c r="AT6" s="3">
        <v>1.0109999999999999</v>
      </c>
      <c r="AU6" s="3">
        <v>1.02</v>
      </c>
      <c r="AV6" s="3">
        <v>0.98899999999999999</v>
      </c>
      <c r="AW6" s="3">
        <v>0.93500000000000005</v>
      </c>
      <c r="AX6" s="3">
        <v>1.0529999999999999</v>
      </c>
      <c r="AY6" s="3">
        <v>1.0409999999999999</v>
      </c>
      <c r="AZ6" s="3">
        <v>0.998</v>
      </c>
      <c r="BA6" s="3">
        <v>1.0249999999999999</v>
      </c>
      <c r="BB6" s="33">
        <v>13</v>
      </c>
      <c r="BC6" s="4">
        <v>1.0137499999999999</v>
      </c>
      <c r="BD6" s="3">
        <v>2</v>
      </c>
      <c r="BH6" s="4"/>
    </row>
    <row r="7" spans="1:60" x14ac:dyDescent="0.2">
      <c r="A7" s="3">
        <v>3</v>
      </c>
      <c r="B7" s="3">
        <v>0.97399999999999998</v>
      </c>
      <c r="C7" s="3">
        <v>1.002</v>
      </c>
      <c r="D7" s="3">
        <v>0.99099999999999999</v>
      </c>
      <c r="E7" s="3">
        <v>1.012</v>
      </c>
      <c r="F7" s="3">
        <v>1.0189999999999999</v>
      </c>
      <c r="G7" s="3">
        <v>1</v>
      </c>
      <c r="H7" s="3">
        <v>1.008</v>
      </c>
      <c r="I7" s="3">
        <v>1.0029999999999999</v>
      </c>
      <c r="J7" s="3">
        <v>0.95899999999999996</v>
      </c>
      <c r="K7" s="3">
        <v>0.97499999999999998</v>
      </c>
      <c r="L7" s="3">
        <v>1.024</v>
      </c>
      <c r="M7" s="3">
        <v>1.042</v>
      </c>
      <c r="N7" s="3">
        <v>1.01</v>
      </c>
      <c r="O7" s="3">
        <v>1.016</v>
      </c>
      <c r="P7" s="3">
        <v>1.002</v>
      </c>
      <c r="Q7" s="3">
        <v>0.999</v>
      </c>
      <c r="R7" s="3">
        <v>0.94499999999999995</v>
      </c>
      <c r="S7" s="3">
        <v>0.94199999999999995</v>
      </c>
      <c r="T7" s="3">
        <v>1.024</v>
      </c>
      <c r="U7" s="3">
        <v>0.96299999999999997</v>
      </c>
      <c r="W7" s="33">
        <f t="shared" ref="W7:W36" si="2">RANK(U7,$U$5:$U$104)</f>
        <v>39</v>
      </c>
      <c r="X7" s="4">
        <f t="shared" si="0"/>
        <v>0.99550000000000005</v>
      </c>
      <c r="Y7" s="3">
        <f t="shared" si="1"/>
        <v>35</v>
      </c>
      <c r="AG7" s="3">
        <v>22</v>
      </c>
      <c r="AH7" s="3">
        <v>0.996</v>
      </c>
      <c r="AI7" s="3">
        <v>1.03</v>
      </c>
      <c r="AJ7" s="3">
        <v>1.018</v>
      </c>
      <c r="AK7" s="3">
        <v>1.083</v>
      </c>
      <c r="AL7" s="3">
        <v>0.98799999999999999</v>
      </c>
      <c r="AM7" s="3">
        <v>1.085</v>
      </c>
      <c r="AN7" s="3">
        <v>0.94</v>
      </c>
      <c r="AO7" s="3">
        <v>1.036</v>
      </c>
      <c r="AP7" s="3">
        <v>0.97599999999999998</v>
      </c>
      <c r="AQ7" s="3">
        <v>1.0720000000000001</v>
      </c>
      <c r="AR7" s="3">
        <v>1.0269999999999999</v>
      </c>
      <c r="AS7" s="3">
        <v>0.98</v>
      </c>
      <c r="AT7" s="3">
        <v>1.026</v>
      </c>
      <c r="AU7" s="3">
        <v>0.98399999999999999</v>
      </c>
      <c r="AV7" s="3">
        <v>0.96099999999999997</v>
      </c>
      <c r="AW7" s="3">
        <v>0.97699999999999998</v>
      </c>
      <c r="AX7" s="3">
        <v>0.97599999999999998</v>
      </c>
      <c r="AY7" s="3">
        <v>1.046</v>
      </c>
      <c r="AZ7" s="3">
        <v>1.034</v>
      </c>
      <c r="BA7" s="3">
        <v>0.97899999999999998</v>
      </c>
      <c r="BB7" s="33">
        <v>33</v>
      </c>
      <c r="BC7" s="4">
        <v>1.0106999999999997</v>
      </c>
      <c r="BD7" s="3">
        <v>3</v>
      </c>
      <c r="BH7" s="4"/>
    </row>
    <row r="8" spans="1:60" x14ac:dyDescent="0.2">
      <c r="A8" s="3">
        <v>4</v>
      </c>
      <c r="B8" s="3">
        <v>1.0109999999999999</v>
      </c>
      <c r="C8" s="3">
        <v>0.98099999999999998</v>
      </c>
      <c r="D8" s="3">
        <v>1.0069999999999999</v>
      </c>
      <c r="E8" s="3">
        <v>0.99199999999999999</v>
      </c>
      <c r="F8" s="3">
        <v>0.96799999999999997</v>
      </c>
      <c r="G8" s="3">
        <v>1.0109999999999999</v>
      </c>
      <c r="H8" s="3">
        <v>1.0109999999999999</v>
      </c>
      <c r="I8" s="3">
        <v>1.0049999999999999</v>
      </c>
      <c r="J8" s="3">
        <v>1.0409999999999999</v>
      </c>
      <c r="K8" s="3">
        <v>1.0309999999999999</v>
      </c>
      <c r="L8" s="3">
        <v>0.97299999999999998</v>
      </c>
      <c r="M8" s="3">
        <v>0.96599999999999997</v>
      </c>
      <c r="N8" s="3">
        <v>0.998</v>
      </c>
      <c r="O8" s="3">
        <v>0.98199999999999998</v>
      </c>
      <c r="P8" s="3">
        <v>0.998</v>
      </c>
      <c r="Q8" s="3">
        <v>1.0109999999999999</v>
      </c>
      <c r="R8" s="3">
        <v>1.073</v>
      </c>
      <c r="S8" s="3">
        <v>1.0529999999999999</v>
      </c>
      <c r="T8" s="3">
        <v>0.98699999999999999</v>
      </c>
      <c r="U8" s="3">
        <v>1.018</v>
      </c>
      <c r="W8" s="33">
        <f t="shared" si="2"/>
        <v>19</v>
      </c>
      <c r="X8" s="4">
        <f t="shared" si="0"/>
        <v>1.0058499999999999</v>
      </c>
      <c r="Y8" s="3">
        <f>RANK(X8,$X$5:$X$104)</f>
        <v>14</v>
      </c>
      <c r="AG8" s="3">
        <v>29</v>
      </c>
      <c r="AH8" s="3">
        <v>1.0720000000000001</v>
      </c>
      <c r="AI8" s="3">
        <v>1.0109999999999999</v>
      </c>
      <c r="AJ8" s="3">
        <v>0.996</v>
      </c>
      <c r="AK8" s="3">
        <v>1.006</v>
      </c>
      <c r="AL8" s="3">
        <v>0.98</v>
      </c>
      <c r="AM8" s="3">
        <v>0.93100000000000005</v>
      </c>
      <c r="AN8" s="3">
        <v>1.0269999999999999</v>
      </c>
      <c r="AO8" s="3">
        <v>1.0169999999999999</v>
      </c>
      <c r="AP8" s="3">
        <v>0.96299999999999997</v>
      </c>
      <c r="AQ8" s="3">
        <v>1.006</v>
      </c>
      <c r="AR8" s="3">
        <v>1.0349999999999999</v>
      </c>
      <c r="AS8" s="3">
        <v>1.0369999999999999</v>
      </c>
      <c r="AT8" s="3">
        <v>0.98399999999999999</v>
      </c>
      <c r="AU8" s="3">
        <v>1.004</v>
      </c>
      <c r="AV8" s="3">
        <v>1.038</v>
      </c>
      <c r="AW8" s="3">
        <v>0.99099999999999999</v>
      </c>
      <c r="AX8" s="3">
        <v>0.97199999999999998</v>
      </c>
      <c r="AY8" s="3">
        <v>1.0209999999999999</v>
      </c>
      <c r="AZ8" s="3">
        <v>1.0249999999999999</v>
      </c>
      <c r="BA8" s="3">
        <v>1.0549999999999999</v>
      </c>
      <c r="BB8" s="33">
        <v>4</v>
      </c>
      <c r="BC8" s="4">
        <v>1.0085500000000001</v>
      </c>
      <c r="BD8" s="3">
        <v>4</v>
      </c>
      <c r="BH8" s="4"/>
    </row>
    <row r="9" spans="1:60" x14ac:dyDescent="0.2">
      <c r="A9" s="3">
        <v>5</v>
      </c>
      <c r="B9" s="3">
        <v>0.95899999999999996</v>
      </c>
      <c r="C9" s="3">
        <v>0.96399999999999997</v>
      </c>
      <c r="D9" s="3">
        <v>0.96499999999999997</v>
      </c>
      <c r="E9" s="3">
        <v>0.98199999999999998</v>
      </c>
      <c r="F9" s="3">
        <v>0.96699999999999997</v>
      </c>
      <c r="G9" s="3">
        <v>0.93300000000000005</v>
      </c>
      <c r="H9" s="3">
        <v>0.99199999999999999</v>
      </c>
      <c r="I9" s="3">
        <v>0.96</v>
      </c>
      <c r="J9" s="3">
        <v>0.95699999999999996</v>
      </c>
      <c r="K9" s="3">
        <v>1.042</v>
      </c>
      <c r="L9" s="3">
        <v>0.99399999999999999</v>
      </c>
      <c r="M9" s="3">
        <v>0.96699999999999997</v>
      </c>
      <c r="N9" s="3">
        <v>1.0169999999999999</v>
      </c>
      <c r="O9" s="3">
        <v>0.98599999999999999</v>
      </c>
      <c r="P9" s="3">
        <v>0.97899999999999998</v>
      </c>
      <c r="Q9" s="3">
        <v>1.004</v>
      </c>
      <c r="R9" s="3">
        <v>1.042</v>
      </c>
      <c r="S9" s="3">
        <v>0.999</v>
      </c>
      <c r="T9" s="3">
        <v>1.012</v>
      </c>
      <c r="U9" s="3">
        <v>0.95099999999999996</v>
      </c>
      <c r="W9" s="33">
        <f t="shared" si="2"/>
        <v>44</v>
      </c>
      <c r="X9" s="4">
        <f t="shared" si="0"/>
        <v>0.98360000000000003</v>
      </c>
      <c r="Y9" s="3">
        <f>RANK(X9,$X$5:$X$104)</f>
        <v>49</v>
      </c>
      <c r="AG9" s="3">
        <v>19</v>
      </c>
      <c r="AH9" s="3">
        <v>1.0149999999999999</v>
      </c>
      <c r="AI9" s="3">
        <v>1.044</v>
      </c>
      <c r="AJ9" s="3">
        <v>0.99399999999999999</v>
      </c>
      <c r="AK9" s="3">
        <v>0.95899999999999996</v>
      </c>
      <c r="AL9" s="3">
        <v>1.0149999999999999</v>
      </c>
      <c r="AM9" s="3">
        <v>0.996</v>
      </c>
      <c r="AN9" s="3">
        <v>1.022</v>
      </c>
      <c r="AO9" s="3">
        <v>1.077</v>
      </c>
      <c r="AP9" s="3">
        <v>1.056</v>
      </c>
      <c r="AQ9" s="3">
        <v>0.94299999999999995</v>
      </c>
      <c r="AR9" s="3">
        <v>0.98799999999999999</v>
      </c>
      <c r="AS9" s="3">
        <v>1.0629999999999999</v>
      </c>
      <c r="AT9" s="3">
        <v>1.012</v>
      </c>
      <c r="AU9" s="3">
        <v>1.0089999999999999</v>
      </c>
      <c r="AV9" s="3">
        <v>0.96099999999999997</v>
      </c>
      <c r="AW9" s="3">
        <v>1.0409999999999999</v>
      </c>
      <c r="AX9" s="3">
        <v>0.98299999999999998</v>
      </c>
      <c r="AY9" s="3">
        <v>1.0089999999999999</v>
      </c>
      <c r="AZ9" s="3">
        <v>0.97299999999999998</v>
      </c>
      <c r="BA9" s="3">
        <v>1.01</v>
      </c>
      <c r="BB9" s="33">
        <v>22</v>
      </c>
      <c r="BC9" s="4">
        <v>1.0085000000000002</v>
      </c>
      <c r="BD9" s="3">
        <v>5</v>
      </c>
      <c r="BH9" s="4"/>
    </row>
    <row r="10" spans="1:60" x14ac:dyDescent="0.2">
      <c r="A10" s="3">
        <v>6</v>
      </c>
      <c r="B10" s="3">
        <v>1.0429999999999999</v>
      </c>
      <c r="C10" s="3">
        <v>1.0349999999999999</v>
      </c>
      <c r="D10" s="3">
        <v>1.0389999999999999</v>
      </c>
      <c r="E10" s="3">
        <v>1.0169999999999999</v>
      </c>
      <c r="F10" s="3">
        <v>1.034</v>
      </c>
      <c r="G10" s="3">
        <v>1.0569999999999999</v>
      </c>
      <c r="H10" s="3">
        <v>1.0049999999999999</v>
      </c>
      <c r="I10" s="3">
        <v>1.044</v>
      </c>
      <c r="J10" s="3">
        <v>1.0269999999999999</v>
      </c>
      <c r="K10" s="3">
        <v>0.96799999999999997</v>
      </c>
      <c r="L10" s="3">
        <v>1.0069999999999999</v>
      </c>
      <c r="M10" s="3">
        <v>1.014</v>
      </c>
      <c r="N10" s="3">
        <v>0.97499999999999998</v>
      </c>
      <c r="O10" s="3">
        <v>1.028</v>
      </c>
      <c r="P10" s="3">
        <v>1.0269999999999999</v>
      </c>
      <c r="Q10" s="3">
        <v>1.0009999999999999</v>
      </c>
      <c r="R10" s="3">
        <v>0.98399999999999999</v>
      </c>
      <c r="S10" s="3">
        <v>0.98299999999999998</v>
      </c>
      <c r="T10" s="3">
        <v>0.98</v>
      </c>
      <c r="U10" s="3">
        <v>1.046</v>
      </c>
      <c r="W10" s="33">
        <f t="shared" si="2"/>
        <v>8</v>
      </c>
      <c r="X10" s="4">
        <f t="shared" si="0"/>
        <v>1.0157</v>
      </c>
      <c r="Y10" s="3">
        <f t="shared" si="1"/>
        <v>1</v>
      </c>
      <c r="AG10" s="3">
        <v>44</v>
      </c>
      <c r="AH10" s="3">
        <v>1.0229999999999999</v>
      </c>
      <c r="AI10" s="3">
        <v>1.0629999999999999</v>
      </c>
      <c r="AJ10" s="3">
        <v>1.0029999999999999</v>
      </c>
      <c r="AK10" s="3">
        <v>0.98599999999999999</v>
      </c>
      <c r="AL10" s="3">
        <v>0.996</v>
      </c>
      <c r="AM10" s="3">
        <v>1.002</v>
      </c>
      <c r="AN10" s="3">
        <v>1.0329999999999999</v>
      </c>
      <c r="AO10" s="3">
        <v>1.002</v>
      </c>
      <c r="AP10" s="3">
        <v>1.0580000000000001</v>
      </c>
      <c r="AQ10" s="3">
        <v>1.0349999999999999</v>
      </c>
      <c r="AR10" s="3">
        <v>0.95699999999999996</v>
      </c>
      <c r="AS10" s="3">
        <v>0.97</v>
      </c>
      <c r="AT10" s="3">
        <v>1.0509999999999999</v>
      </c>
      <c r="AU10" s="3">
        <v>0.98399999999999999</v>
      </c>
      <c r="AV10" s="3">
        <v>1.0269999999999999</v>
      </c>
      <c r="AW10" s="3">
        <v>0.999</v>
      </c>
      <c r="AX10" s="3">
        <v>1.014</v>
      </c>
      <c r="AY10" s="3">
        <v>0.97499999999999998</v>
      </c>
      <c r="AZ10" s="3">
        <v>0.998</v>
      </c>
      <c r="BA10" s="3">
        <v>0.98499999999999999</v>
      </c>
      <c r="BB10" s="33">
        <v>32</v>
      </c>
      <c r="BC10" s="4">
        <v>1.0080500000000001</v>
      </c>
      <c r="BD10" s="3">
        <v>6</v>
      </c>
      <c r="BH10" s="4"/>
    </row>
    <row r="11" spans="1:60" x14ac:dyDescent="0.2">
      <c r="A11" s="3">
        <v>7</v>
      </c>
      <c r="B11" s="3">
        <v>1.081</v>
      </c>
      <c r="C11" s="3">
        <v>1.014</v>
      </c>
      <c r="D11" s="3">
        <v>0.98899999999999999</v>
      </c>
      <c r="E11" s="3">
        <v>0.96299999999999997</v>
      </c>
      <c r="F11" s="3">
        <v>1.0069999999999999</v>
      </c>
      <c r="G11" s="3">
        <v>1.03</v>
      </c>
      <c r="H11" s="3">
        <v>1.024</v>
      </c>
      <c r="I11" s="3">
        <v>0.97399999999999998</v>
      </c>
      <c r="J11" s="3">
        <v>1.022</v>
      </c>
      <c r="K11" s="3">
        <v>1.022</v>
      </c>
      <c r="L11" s="3">
        <v>0.98299999999999998</v>
      </c>
      <c r="M11" s="3">
        <v>1.012</v>
      </c>
      <c r="N11" s="3">
        <v>0.97799999999999998</v>
      </c>
      <c r="O11" s="3">
        <v>0.998</v>
      </c>
      <c r="P11" s="3">
        <v>0.95699999999999996</v>
      </c>
      <c r="Q11" s="3">
        <v>1.0029999999999999</v>
      </c>
      <c r="R11" s="3">
        <v>0.97699999999999998</v>
      </c>
      <c r="S11" s="3">
        <v>0.94399999999999995</v>
      </c>
      <c r="T11" s="3">
        <v>0.94099999999999995</v>
      </c>
      <c r="U11" s="3">
        <v>1.0249999999999999</v>
      </c>
      <c r="W11" s="33">
        <f>RANK(U11,$U$5:$U$104)</f>
        <v>13</v>
      </c>
      <c r="X11" s="4">
        <f>AVERAGE(B11:U11)</f>
        <v>0.99719999999999975</v>
      </c>
      <c r="Y11" s="3">
        <f t="shared" si="1"/>
        <v>30</v>
      </c>
      <c r="AG11" s="3">
        <v>45</v>
      </c>
      <c r="AH11" s="3">
        <v>0.98499999999999999</v>
      </c>
      <c r="AI11" s="3">
        <v>0.97</v>
      </c>
      <c r="AJ11" s="3">
        <v>1.052</v>
      </c>
      <c r="AK11" s="3">
        <v>0.96099999999999997</v>
      </c>
      <c r="AL11" s="3">
        <v>1.075</v>
      </c>
      <c r="AM11" s="3">
        <v>1.0129999999999999</v>
      </c>
      <c r="AN11" s="3">
        <v>0.97499999999999998</v>
      </c>
      <c r="AO11" s="3">
        <v>1.01</v>
      </c>
      <c r="AP11" s="3">
        <v>0.96499999999999997</v>
      </c>
      <c r="AQ11" s="3">
        <v>1.0449999999999999</v>
      </c>
      <c r="AR11" s="3">
        <v>0.998</v>
      </c>
      <c r="AS11" s="3">
        <v>1.0760000000000001</v>
      </c>
      <c r="AT11" s="3">
        <v>1.0149999999999999</v>
      </c>
      <c r="AU11" s="3">
        <v>0.96</v>
      </c>
      <c r="AV11" s="3">
        <v>0.995</v>
      </c>
      <c r="AW11" s="3">
        <v>1.048</v>
      </c>
      <c r="AX11" s="3">
        <v>1.0049999999999999</v>
      </c>
      <c r="AY11" s="3">
        <v>0.99299999999999999</v>
      </c>
      <c r="AZ11" s="3">
        <v>0.96499999999999997</v>
      </c>
      <c r="BA11" s="3">
        <v>1.0509999999999999</v>
      </c>
      <c r="BB11" s="33">
        <v>5</v>
      </c>
      <c r="BC11" s="4">
        <v>1.0078499999999999</v>
      </c>
      <c r="BD11" s="3">
        <v>7</v>
      </c>
      <c r="BH11" s="4"/>
    </row>
    <row r="12" spans="1:60" x14ac:dyDescent="0.2">
      <c r="A12" s="3">
        <v>8</v>
      </c>
      <c r="B12" s="3">
        <v>0.93799999999999994</v>
      </c>
      <c r="C12" s="3">
        <v>0.98499999999999999</v>
      </c>
      <c r="D12" s="3">
        <v>1.004</v>
      </c>
      <c r="E12" s="3">
        <v>1.0369999999999999</v>
      </c>
      <c r="F12" s="3">
        <v>0.995</v>
      </c>
      <c r="G12" s="3">
        <v>0.95099999999999996</v>
      </c>
      <c r="H12" s="3">
        <v>0.98399999999999999</v>
      </c>
      <c r="I12" s="3">
        <v>1.0389999999999999</v>
      </c>
      <c r="J12" s="3">
        <v>0.97499999999999998</v>
      </c>
      <c r="K12" s="3">
        <v>0.97499999999999998</v>
      </c>
      <c r="L12" s="3">
        <v>1.0049999999999999</v>
      </c>
      <c r="M12" s="3">
        <v>0.99399999999999999</v>
      </c>
      <c r="N12" s="3">
        <v>1.044</v>
      </c>
      <c r="O12" s="3">
        <v>0.99099999999999999</v>
      </c>
      <c r="P12" s="3">
        <v>1.0229999999999999</v>
      </c>
      <c r="Q12" s="3">
        <v>0.99399999999999999</v>
      </c>
      <c r="R12" s="3">
        <v>1.0209999999999999</v>
      </c>
      <c r="S12" s="3">
        <v>1.0549999999999999</v>
      </c>
      <c r="T12" s="3">
        <v>1.054</v>
      </c>
      <c r="U12" s="3">
        <v>1.0189999999999999</v>
      </c>
      <c r="W12" s="33">
        <f t="shared" si="2"/>
        <v>18</v>
      </c>
      <c r="X12" s="4">
        <f t="shared" si="0"/>
        <v>1.0041499999999997</v>
      </c>
      <c r="Y12" s="3">
        <f t="shared" si="1"/>
        <v>17</v>
      </c>
      <c r="AG12" s="3">
        <v>39</v>
      </c>
      <c r="AH12" s="3">
        <v>1.0640000000000001</v>
      </c>
      <c r="AI12" s="3">
        <v>0.96399999999999997</v>
      </c>
      <c r="AJ12" s="3">
        <v>1.0069999999999999</v>
      </c>
      <c r="AK12" s="3">
        <v>0.95299999999999996</v>
      </c>
      <c r="AL12" s="3">
        <v>1.0609999999999999</v>
      </c>
      <c r="AM12" s="3">
        <v>1.048</v>
      </c>
      <c r="AN12" s="3">
        <v>0.95699999999999996</v>
      </c>
      <c r="AO12" s="3">
        <v>1.0569999999999999</v>
      </c>
      <c r="AP12" s="3">
        <v>1.038</v>
      </c>
      <c r="AQ12" s="3">
        <v>0.97</v>
      </c>
      <c r="AR12" s="3">
        <v>1.01</v>
      </c>
      <c r="AS12" s="3">
        <v>1.016</v>
      </c>
      <c r="AT12" s="3">
        <v>0.98</v>
      </c>
      <c r="AU12" s="3">
        <v>1.0820000000000001</v>
      </c>
      <c r="AV12" s="3">
        <v>0.99199999999999999</v>
      </c>
      <c r="AW12" s="3">
        <v>1.024</v>
      </c>
      <c r="AX12" s="3">
        <v>0.97799999999999998</v>
      </c>
      <c r="AY12" s="3">
        <v>1.0449999999999999</v>
      </c>
      <c r="AZ12" s="3">
        <v>0.96899999999999997</v>
      </c>
      <c r="BA12" s="3">
        <v>0.93500000000000005</v>
      </c>
      <c r="BB12" s="33">
        <v>49</v>
      </c>
      <c r="BC12" s="4">
        <v>1.0075000000000001</v>
      </c>
      <c r="BD12" s="3">
        <v>8</v>
      </c>
      <c r="BH12" s="4"/>
    </row>
    <row r="13" spans="1:60" x14ac:dyDescent="0.2">
      <c r="A13" s="3">
        <v>9</v>
      </c>
      <c r="B13" s="3">
        <v>1.0049999999999999</v>
      </c>
      <c r="C13" s="3">
        <v>0.97699999999999998</v>
      </c>
      <c r="D13" s="3">
        <v>1.028</v>
      </c>
      <c r="E13" s="3">
        <v>0.97799999999999998</v>
      </c>
      <c r="F13" s="3">
        <v>1.0269999999999999</v>
      </c>
      <c r="G13" s="3">
        <v>0.97899999999999998</v>
      </c>
      <c r="H13" s="3">
        <v>1.004</v>
      </c>
      <c r="I13" s="3">
        <v>1.008</v>
      </c>
      <c r="J13" s="3">
        <v>0.94899999999999995</v>
      </c>
      <c r="K13" s="3">
        <v>1.004</v>
      </c>
      <c r="L13" s="3">
        <v>0.99199999999999999</v>
      </c>
      <c r="M13" s="3">
        <v>1.006</v>
      </c>
      <c r="N13" s="3">
        <v>0.98199999999999998</v>
      </c>
      <c r="O13" s="3">
        <v>0.95499999999999996</v>
      </c>
      <c r="P13" s="3">
        <v>0.98599999999999999</v>
      </c>
      <c r="Q13" s="3">
        <v>0.94799999999999995</v>
      </c>
      <c r="R13" s="3">
        <v>0.97699999999999998</v>
      </c>
      <c r="S13" s="3">
        <v>1.012</v>
      </c>
      <c r="T13" s="3">
        <v>1.0049999999999999</v>
      </c>
      <c r="U13" s="3">
        <v>1.0269999999999999</v>
      </c>
      <c r="W13" s="33">
        <f t="shared" si="2"/>
        <v>12</v>
      </c>
      <c r="X13" s="4">
        <f t="shared" si="0"/>
        <v>0.99245000000000005</v>
      </c>
      <c r="Y13" s="3">
        <f t="shared" si="1"/>
        <v>43</v>
      </c>
      <c r="AG13" s="3">
        <v>35</v>
      </c>
      <c r="AH13" s="3">
        <v>1.0069999999999999</v>
      </c>
      <c r="AI13" s="3">
        <v>1.032</v>
      </c>
      <c r="AJ13" s="3">
        <v>1.028</v>
      </c>
      <c r="AK13" s="3">
        <v>0.96099999999999997</v>
      </c>
      <c r="AL13" s="3">
        <v>1.0089999999999999</v>
      </c>
      <c r="AM13" s="3">
        <v>0.99199999999999999</v>
      </c>
      <c r="AN13" s="3">
        <v>1</v>
      </c>
      <c r="AO13" s="3">
        <v>1.004</v>
      </c>
      <c r="AP13" s="3">
        <v>0.98299999999999998</v>
      </c>
      <c r="AQ13" s="3">
        <v>1.012</v>
      </c>
      <c r="AR13" s="3">
        <v>0.995</v>
      </c>
      <c r="AS13" s="3">
        <v>1</v>
      </c>
      <c r="AT13" s="3">
        <v>0.99299999999999999</v>
      </c>
      <c r="AU13" s="3">
        <v>1.004</v>
      </c>
      <c r="AV13" s="3">
        <v>1.0469999999999999</v>
      </c>
      <c r="AW13" s="3">
        <v>0.996</v>
      </c>
      <c r="AX13" s="3">
        <v>1.0069999999999999</v>
      </c>
      <c r="AY13" s="3">
        <v>1.0589999999999999</v>
      </c>
      <c r="AZ13" s="3">
        <v>0.99399999999999999</v>
      </c>
      <c r="BA13" s="3">
        <v>1.0209999999999999</v>
      </c>
      <c r="BB13" s="33">
        <v>17</v>
      </c>
      <c r="BC13" s="4">
        <v>1.0072000000000001</v>
      </c>
      <c r="BD13" s="3">
        <v>9</v>
      </c>
      <c r="BH13" s="4"/>
    </row>
    <row r="14" spans="1:60" x14ac:dyDescent="0.2">
      <c r="A14" s="3">
        <v>10</v>
      </c>
      <c r="B14" s="3">
        <v>0.99099999999999999</v>
      </c>
      <c r="C14" s="3">
        <v>1.0149999999999999</v>
      </c>
      <c r="D14" s="3">
        <v>0.95799999999999996</v>
      </c>
      <c r="E14" s="3">
        <v>1.0109999999999999</v>
      </c>
      <c r="F14" s="3">
        <v>0.95799999999999996</v>
      </c>
      <c r="G14" s="3">
        <v>1.02</v>
      </c>
      <c r="H14" s="3">
        <v>1.0009999999999999</v>
      </c>
      <c r="I14" s="3">
        <v>0.998</v>
      </c>
      <c r="J14" s="3">
        <v>1.0489999999999999</v>
      </c>
      <c r="K14" s="3">
        <v>0.98799999999999999</v>
      </c>
      <c r="L14" s="3">
        <v>1.0029999999999999</v>
      </c>
      <c r="M14" s="3">
        <v>1.002</v>
      </c>
      <c r="N14" s="3">
        <v>1.0209999999999999</v>
      </c>
      <c r="O14" s="3">
        <v>1.0469999999999999</v>
      </c>
      <c r="P14" s="3">
        <v>1.026</v>
      </c>
      <c r="Q14" s="3">
        <v>1.0640000000000001</v>
      </c>
      <c r="R14" s="3">
        <v>1.02</v>
      </c>
      <c r="S14" s="3">
        <v>0.97</v>
      </c>
      <c r="T14" s="3">
        <v>0.98299999999999998</v>
      </c>
      <c r="U14" s="3">
        <v>0.97799999999999998</v>
      </c>
      <c r="W14" s="33">
        <f t="shared" si="2"/>
        <v>34</v>
      </c>
      <c r="X14" s="4">
        <f t="shared" si="0"/>
        <v>1.00515</v>
      </c>
      <c r="Y14" s="3">
        <f t="shared" si="1"/>
        <v>15</v>
      </c>
      <c r="AG14" s="3">
        <v>16</v>
      </c>
      <c r="AH14" s="3">
        <v>0.96299999999999997</v>
      </c>
      <c r="AI14" s="3">
        <v>0.97299999999999998</v>
      </c>
      <c r="AJ14" s="3">
        <v>1.0469999999999999</v>
      </c>
      <c r="AK14" s="3">
        <v>0.99299999999999999</v>
      </c>
      <c r="AL14" s="3">
        <v>1.0129999999999999</v>
      </c>
      <c r="AM14" s="3">
        <v>0.98799999999999999</v>
      </c>
      <c r="AN14" s="3">
        <v>1.0469999999999999</v>
      </c>
      <c r="AO14" s="3">
        <v>1.038</v>
      </c>
      <c r="AP14" s="3">
        <v>0.98099999999999998</v>
      </c>
      <c r="AQ14" s="3">
        <v>1.0549999999999999</v>
      </c>
      <c r="AR14" s="3">
        <v>0.95899999999999996</v>
      </c>
      <c r="AS14" s="3">
        <v>0.97499999999999998</v>
      </c>
      <c r="AT14" s="3">
        <v>1.0209999999999999</v>
      </c>
      <c r="AU14" s="3">
        <v>1.0009999999999999</v>
      </c>
      <c r="AV14" s="3">
        <v>1.0049999999999999</v>
      </c>
      <c r="AW14" s="3">
        <v>1.014</v>
      </c>
      <c r="AX14" s="3">
        <v>0.96899999999999997</v>
      </c>
      <c r="AY14" s="3">
        <v>1.034</v>
      </c>
      <c r="AZ14" s="3">
        <v>1.008</v>
      </c>
      <c r="BA14" s="3">
        <v>1.048</v>
      </c>
      <c r="BB14" s="33">
        <v>7</v>
      </c>
      <c r="BC14" s="4">
        <v>1.0065999999999999</v>
      </c>
      <c r="BD14" s="3">
        <v>10</v>
      </c>
      <c r="BH14" s="4"/>
    </row>
    <row r="15" spans="1:60" x14ac:dyDescent="0.2">
      <c r="A15" s="3">
        <v>11</v>
      </c>
      <c r="B15" s="3">
        <v>0.95499999999999996</v>
      </c>
      <c r="C15" s="3">
        <v>1.03</v>
      </c>
      <c r="D15" s="3">
        <v>0.96799999999999997</v>
      </c>
      <c r="E15" s="3">
        <v>0.96699999999999997</v>
      </c>
      <c r="F15" s="3">
        <v>1.0029999999999999</v>
      </c>
      <c r="G15" s="3">
        <v>1.0149999999999999</v>
      </c>
      <c r="H15" s="3">
        <v>1.0389999999999999</v>
      </c>
      <c r="I15" s="3">
        <v>1.002</v>
      </c>
      <c r="J15" s="3">
        <v>0.99399999999999999</v>
      </c>
      <c r="K15" s="3">
        <v>1.0269999999999999</v>
      </c>
      <c r="L15" s="3">
        <v>1.0069999999999999</v>
      </c>
      <c r="M15" s="3">
        <v>0.97499999999999998</v>
      </c>
      <c r="N15" s="3">
        <v>0.98399999999999999</v>
      </c>
      <c r="O15" s="3">
        <v>0.96</v>
      </c>
      <c r="P15" s="3">
        <v>1.038</v>
      </c>
      <c r="Q15" s="3">
        <v>0.998</v>
      </c>
      <c r="R15" s="3">
        <v>0.98199999999999998</v>
      </c>
      <c r="S15" s="3">
        <v>0.97199999999999998</v>
      </c>
      <c r="T15" s="3">
        <v>1.0489999999999999</v>
      </c>
      <c r="U15" s="3">
        <v>0.93899999999999995</v>
      </c>
      <c r="W15" s="33">
        <f t="shared" si="2"/>
        <v>48</v>
      </c>
      <c r="X15" s="4">
        <f t="shared" si="0"/>
        <v>0.99519999999999997</v>
      </c>
      <c r="Y15" s="3">
        <f t="shared" si="1"/>
        <v>36</v>
      </c>
      <c r="AG15" s="3">
        <v>23</v>
      </c>
      <c r="AH15" s="3">
        <v>1.0109999999999999</v>
      </c>
      <c r="AI15" s="3">
        <v>1.01</v>
      </c>
      <c r="AJ15" s="3">
        <v>1.01</v>
      </c>
      <c r="AK15" s="3">
        <v>0.97399999999999998</v>
      </c>
      <c r="AL15" s="3">
        <v>1.0169999999999999</v>
      </c>
      <c r="AM15" s="3">
        <v>0.97</v>
      </c>
      <c r="AN15" s="3">
        <v>1.04</v>
      </c>
      <c r="AO15" s="3">
        <v>1.0229999999999999</v>
      </c>
      <c r="AP15" s="3">
        <v>0.98699999999999999</v>
      </c>
      <c r="AQ15" s="3">
        <v>1.0389999999999999</v>
      </c>
      <c r="AR15" s="3">
        <v>0.98699999999999999</v>
      </c>
      <c r="AS15" s="3">
        <v>1.0309999999999999</v>
      </c>
      <c r="AT15" s="3">
        <v>1.032</v>
      </c>
      <c r="AU15" s="3">
        <v>0.96899999999999997</v>
      </c>
      <c r="AV15" s="3">
        <v>0.97699999999999998</v>
      </c>
      <c r="AW15" s="3">
        <v>1.04</v>
      </c>
      <c r="AX15" s="3">
        <v>0.99399999999999999</v>
      </c>
      <c r="AY15" s="3">
        <v>0.99299999999999999</v>
      </c>
      <c r="AZ15" s="3">
        <v>0.98899999999999999</v>
      </c>
      <c r="BA15" s="3">
        <v>1.036</v>
      </c>
      <c r="BB15" s="33">
        <v>10</v>
      </c>
      <c r="BC15" s="4">
        <v>1.0064500000000001</v>
      </c>
      <c r="BD15" s="3">
        <v>11</v>
      </c>
      <c r="BH15" s="4"/>
    </row>
    <row r="16" spans="1:60" x14ac:dyDescent="0.2">
      <c r="A16" s="3">
        <v>12</v>
      </c>
      <c r="B16" s="3">
        <v>1.0189999999999999</v>
      </c>
      <c r="C16" s="3">
        <v>0.97399999999999998</v>
      </c>
      <c r="D16" s="3">
        <v>1.022</v>
      </c>
      <c r="E16" s="3">
        <v>1.046</v>
      </c>
      <c r="F16" s="3">
        <v>1</v>
      </c>
      <c r="G16" s="3">
        <v>0.98299999999999998</v>
      </c>
      <c r="H16" s="3">
        <v>0.96299999999999997</v>
      </c>
      <c r="I16" s="3">
        <v>1.004</v>
      </c>
      <c r="J16" s="3">
        <v>1.04</v>
      </c>
      <c r="K16" s="3">
        <v>0.96799999999999997</v>
      </c>
      <c r="L16" s="3">
        <v>0.98899999999999999</v>
      </c>
      <c r="M16" s="3">
        <v>1.042</v>
      </c>
      <c r="N16" s="3">
        <v>1.0129999999999999</v>
      </c>
      <c r="O16" s="3">
        <v>1.026</v>
      </c>
      <c r="P16" s="3">
        <v>0.97899999999999998</v>
      </c>
      <c r="Q16" s="3">
        <v>0.98399999999999999</v>
      </c>
      <c r="R16" s="3">
        <v>1.0129999999999999</v>
      </c>
      <c r="S16" s="3">
        <v>1.0269999999999999</v>
      </c>
      <c r="T16" s="3">
        <v>0.96599999999999997</v>
      </c>
      <c r="U16" s="3">
        <v>1.0649999999999999</v>
      </c>
      <c r="W16" s="33">
        <f t="shared" si="2"/>
        <v>2</v>
      </c>
      <c r="X16" s="4">
        <f t="shared" si="0"/>
        <v>1.0061500000000001</v>
      </c>
      <c r="Y16" s="3">
        <f t="shared" si="1"/>
        <v>13</v>
      </c>
      <c r="AG16" s="3">
        <v>48</v>
      </c>
      <c r="AH16" s="3">
        <v>1.0069999999999999</v>
      </c>
      <c r="AI16" s="3">
        <v>1.026</v>
      </c>
      <c r="AJ16" s="3">
        <v>1.0049999999999999</v>
      </c>
      <c r="AK16" s="3">
        <v>0.97</v>
      </c>
      <c r="AL16" s="3">
        <v>1.0449999999999999</v>
      </c>
      <c r="AM16" s="3">
        <v>1.012</v>
      </c>
      <c r="AN16" s="3">
        <v>1.02</v>
      </c>
      <c r="AO16" s="3">
        <v>1.006</v>
      </c>
      <c r="AP16" s="3">
        <v>0.97799999999999998</v>
      </c>
      <c r="AQ16" s="3">
        <v>1.0509999999999999</v>
      </c>
      <c r="AR16" s="3">
        <v>1.008</v>
      </c>
      <c r="AS16" s="3">
        <v>0.99099999999999999</v>
      </c>
      <c r="AT16" s="3">
        <v>1.0029999999999999</v>
      </c>
      <c r="AU16" s="3">
        <v>0.99399999999999999</v>
      </c>
      <c r="AV16" s="3">
        <v>1.0049999999999999</v>
      </c>
      <c r="AW16" s="3">
        <v>1.0309999999999999</v>
      </c>
      <c r="AX16" s="3">
        <v>0.97599999999999998</v>
      </c>
      <c r="AY16" s="3">
        <v>0.96899999999999997</v>
      </c>
      <c r="AZ16" s="3">
        <v>1.042</v>
      </c>
      <c r="BA16" s="3">
        <v>0.99</v>
      </c>
      <c r="BB16" s="33">
        <v>30</v>
      </c>
      <c r="BC16" s="4">
        <v>1.0064499999999998</v>
      </c>
      <c r="BD16" s="3">
        <v>12</v>
      </c>
      <c r="BH16" s="4"/>
    </row>
    <row r="17" spans="1:60" x14ac:dyDescent="0.2">
      <c r="A17" s="3">
        <v>13</v>
      </c>
      <c r="B17" s="3">
        <v>0.995</v>
      </c>
      <c r="C17" s="3">
        <v>1.1020000000000001</v>
      </c>
      <c r="D17" s="3">
        <v>0.995</v>
      </c>
      <c r="E17" s="3">
        <v>1.034</v>
      </c>
      <c r="F17" s="3">
        <v>0.94499999999999995</v>
      </c>
      <c r="G17" s="3">
        <v>0.97499999999999998</v>
      </c>
      <c r="H17" s="3">
        <v>1.028</v>
      </c>
      <c r="I17" s="3">
        <v>0.98199999999999998</v>
      </c>
      <c r="J17" s="3">
        <v>1.012</v>
      </c>
      <c r="K17" s="3">
        <v>0.995</v>
      </c>
      <c r="L17" s="3">
        <v>1.024</v>
      </c>
      <c r="M17" s="3">
        <v>1.0009999999999999</v>
      </c>
      <c r="N17" s="3">
        <v>0.94099999999999995</v>
      </c>
      <c r="O17" s="3">
        <v>0.98099999999999998</v>
      </c>
      <c r="P17" s="3">
        <v>1.0740000000000001</v>
      </c>
      <c r="Q17" s="3">
        <v>1.0069999999999999</v>
      </c>
      <c r="R17" s="3">
        <v>0.99199999999999999</v>
      </c>
      <c r="S17" s="3">
        <v>0.97499999999999998</v>
      </c>
      <c r="T17" s="3">
        <v>0.94599999999999995</v>
      </c>
      <c r="U17" s="3">
        <v>0.97799999999999998</v>
      </c>
      <c r="W17" s="33">
        <f t="shared" si="2"/>
        <v>34</v>
      </c>
      <c r="X17" s="4">
        <f t="shared" si="0"/>
        <v>0.99910000000000032</v>
      </c>
      <c r="Y17" s="3">
        <f t="shared" si="1"/>
        <v>26</v>
      </c>
      <c r="AG17" s="3">
        <v>12</v>
      </c>
      <c r="AH17" s="3">
        <v>1.0189999999999999</v>
      </c>
      <c r="AI17" s="3">
        <v>0.97399999999999998</v>
      </c>
      <c r="AJ17" s="3">
        <v>1.022</v>
      </c>
      <c r="AK17" s="3">
        <v>1.046</v>
      </c>
      <c r="AL17" s="3">
        <v>1</v>
      </c>
      <c r="AM17" s="3">
        <v>0.98299999999999998</v>
      </c>
      <c r="AN17" s="3">
        <v>0.96299999999999997</v>
      </c>
      <c r="AO17" s="3">
        <v>1.004</v>
      </c>
      <c r="AP17" s="3">
        <v>1.04</v>
      </c>
      <c r="AQ17" s="3">
        <v>0.96799999999999997</v>
      </c>
      <c r="AR17" s="3">
        <v>0.98899999999999999</v>
      </c>
      <c r="AS17" s="3">
        <v>1.042</v>
      </c>
      <c r="AT17" s="3">
        <v>1.0129999999999999</v>
      </c>
      <c r="AU17" s="3">
        <v>1.026</v>
      </c>
      <c r="AV17" s="3">
        <v>0.97899999999999998</v>
      </c>
      <c r="AW17" s="3">
        <v>0.98399999999999999</v>
      </c>
      <c r="AX17" s="3">
        <v>1.0129999999999999</v>
      </c>
      <c r="AY17" s="3">
        <v>1.0269999999999999</v>
      </c>
      <c r="AZ17" s="3">
        <v>0.96599999999999997</v>
      </c>
      <c r="BA17" s="3">
        <v>1.0649999999999999</v>
      </c>
      <c r="BB17" s="33">
        <v>2</v>
      </c>
      <c r="BC17" s="4">
        <v>1.0061500000000001</v>
      </c>
      <c r="BD17" s="3">
        <v>13</v>
      </c>
      <c r="BH17" s="4"/>
    </row>
    <row r="18" spans="1:60" x14ac:dyDescent="0.2">
      <c r="A18" s="3">
        <v>14</v>
      </c>
      <c r="B18" s="3">
        <v>1.0069999999999999</v>
      </c>
      <c r="C18" s="3">
        <v>0.91900000000000004</v>
      </c>
      <c r="D18" s="3">
        <v>0.99099999999999999</v>
      </c>
      <c r="E18" s="3">
        <v>0.96</v>
      </c>
      <c r="F18" s="3">
        <v>1.0720000000000001</v>
      </c>
      <c r="G18" s="3">
        <v>1.0229999999999999</v>
      </c>
      <c r="H18" s="3">
        <v>0.96299999999999997</v>
      </c>
      <c r="I18" s="3">
        <v>1</v>
      </c>
      <c r="J18" s="3">
        <v>0.98699999999999999</v>
      </c>
      <c r="K18" s="3">
        <v>1.008</v>
      </c>
      <c r="L18" s="3">
        <v>0.97899999999999998</v>
      </c>
      <c r="M18" s="3">
        <v>1.014</v>
      </c>
      <c r="N18" s="3">
        <v>1.044</v>
      </c>
      <c r="O18" s="3">
        <v>1.04</v>
      </c>
      <c r="P18" s="3">
        <v>0.96</v>
      </c>
      <c r="Q18" s="3">
        <v>0.995</v>
      </c>
      <c r="R18" s="3">
        <v>0.99399999999999999</v>
      </c>
      <c r="S18" s="3">
        <v>1.032</v>
      </c>
      <c r="T18" s="3">
        <v>1.0369999999999999</v>
      </c>
      <c r="U18" s="3">
        <v>1.006</v>
      </c>
      <c r="W18" s="33">
        <f t="shared" si="2"/>
        <v>24</v>
      </c>
      <c r="X18" s="4">
        <f t="shared" si="0"/>
        <v>1.0015499999999999</v>
      </c>
      <c r="Y18" s="3">
        <f t="shared" si="1"/>
        <v>23</v>
      </c>
      <c r="AG18" s="3">
        <v>4</v>
      </c>
      <c r="AH18" s="3">
        <v>1.0109999999999999</v>
      </c>
      <c r="AI18" s="3">
        <v>0.98099999999999998</v>
      </c>
      <c r="AJ18" s="3">
        <v>1.0069999999999999</v>
      </c>
      <c r="AK18" s="3">
        <v>0.99199999999999999</v>
      </c>
      <c r="AL18" s="3">
        <v>0.96799999999999997</v>
      </c>
      <c r="AM18" s="3">
        <v>1.0109999999999999</v>
      </c>
      <c r="AN18" s="3">
        <v>1.0109999999999999</v>
      </c>
      <c r="AO18" s="3">
        <v>1.0049999999999999</v>
      </c>
      <c r="AP18" s="3">
        <v>1.0409999999999999</v>
      </c>
      <c r="AQ18" s="3">
        <v>1.0309999999999999</v>
      </c>
      <c r="AR18" s="3">
        <v>0.97299999999999998</v>
      </c>
      <c r="AS18" s="3">
        <v>0.96599999999999997</v>
      </c>
      <c r="AT18" s="3">
        <v>0.998</v>
      </c>
      <c r="AU18" s="3">
        <v>0.98199999999999998</v>
      </c>
      <c r="AV18" s="3">
        <v>0.998</v>
      </c>
      <c r="AW18" s="3">
        <v>1.0109999999999999</v>
      </c>
      <c r="AX18" s="3">
        <v>1.073</v>
      </c>
      <c r="AY18" s="3">
        <v>1.0529999999999999</v>
      </c>
      <c r="AZ18" s="3">
        <v>0.98699999999999999</v>
      </c>
      <c r="BA18" s="3">
        <v>1.018</v>
      </c>
      <c r="BB18" s="33">
        <v>19</v>
      </c>
      <c r="BC18" s="4">
        <v>1.0058499999999999</v>
      </c>
      <c r="BD18" s="3">
        <v>14</v>
      </c>
      <c r="BH18" s="4"/>
    </row>
    <row r="19" spans="1:60" x14ac:dyDescent="0.2">
      <c r="A19" s="3">
        <v>15</v>
      </c>
      <c r="B19" s="3">
        <v>1.034</v>
      </c>
      <c r="C19" s="3">
        <v>1.022</v>
      </c>
      <c r="D19" s="3">
        <v>0.96499999999999997</v>
      </c>
      <c r="E19" s="3">
        <v>1.004</v>
      </c>
      <c r="F19" s="3">
        <v>0.99299999999999999</v>
      </c>
      <c r="G19" s="3">
        <v>1.0069999999999999</v>
      </c>
      <c r="H19" s="3">
        <v>0.95399999999999996</v>
      </c>
      <c r="I19" s="3">
        <v>0.94699999999999995</v>
      </c>
      <c r="J19" s="3">
        <v>1.0209999999999999</v>
      </c>
      <c r="K19" s="3">
        <v>0.95</v>
      </c>
      <c r="L19" s="3">
        <v>1.0469999999999999</v>
      </c>
      <c r="M19" s="3">
        <v>1.0029999999999999</v>
      </c>
      <c r="N19" s="3">
        <v>0.98099999999999998</v>
      </c>
      <c r="O19" s="3">
        <v>0.996</v>
      </c>
      <c r="P19" s="3">
        <v>1</v>
      </c>
      <c r="Q19" s="3">
        <v>0.999</v>
      </c>
      <c r="R19" s="3">
        <v>1.0249999999999999</v>
      </c>
      <c r="S19" s="3">
        <v>0.95299999999999996</v>
      </c>
      <c r="T19" s="3">
        <v>1.0009999999999999</v>
      </c>
      <c r="U19" s="3">
        <v>0.97</v>
      </c>
      <c r="W19" s="33">
        <f t="shared" si="2"/>
        <v>37</v>
      </c>
      <c r="X19" s="4">
        <f t="shared" si="0"/>
        <v>0.99360000000000004</v>
      </c>
      <c r="Y19" s="3">
        <f t="shared" si="1"/>
        <v>41</v>
      </c>
      <c r="AG19" s="3">
        <v>10</v>
      </c>
      <c r="AH19" s="3">
        <v>0.99099999999999999</v>
      </c>
      <c r="AI19" s="3">
        <v>1.0149999999999999</v>
      </c>
      <c r="AJ19" s="3">
        <v>0.95799999999999996</v>
      </c>
      <c r="AK19" s="3">
        <v>1.0109999999999999</v>
      </c>
      <c r="AL19" s="3">
        <v>0.95799999999999996</v>
      </c>
      <c r="AM19" s="3">
        <v>1.02</v>
      </c>
      <c r="AN19" s="3">
        <v>1.0009999999999999</v>
      </c>
      <c r="AO19" s="3">
        <v>0.998</v>
      </c>
      <c r="AP19" s="3">
        <v>1.0489999999999999</v>
      </c>
      <c r="AQ19" s="3">
        <v>0.98799999999999999</v>
      </c>
      <c r="AR19" s="3">
        <v>1.0029999999999999</v>
      </c>
      <c r="AS19" s="3">
        <v>1.002</v>
      </c>
      <c r="AT19" s="3">
        <v>1.0209999999999999</v>
      </c>
      <c r="AU19" s="3">
        <v>1.0469999999999999</v>
      </c>
      <c r="AV19" s="3">
        <v>1.026</v>
      </c>
      <c r="AW19" s="3">
        <v>1.0640000000000001</v>
      </c>
      <c r="AX19" s="3">
        <v>1.02</v>
      </c>
      <c r="AY19" s="3">
        <v>0.97</v>
      </c>
      <c r="AZ19" s="3">
        <v>0.98299999999999998</v>
      </c>
      <c r="BA19" s="3">
        <v>0.97799999999999998</v>
      </c>
      <c r="BB19" s="33">
        <v>34</v>
      </c>
      <c r="BC19" s="4">
        <v>1.00515</v>
      </c>
      <c r="BD19" s="3">
        <v>15</v>
      </c>
      <c r="BH19" s="4"/>
    </row>
    <row r="20" spans="1:60" x14ac:dyDescent="0.2">
      <c r="A20" s="3">
        <v>16</v>
      </c>
      <c r="B20" s="3">
        <v>0.96299999999999997</v>
      </c>
      <c r="C20" s="3">
        <v>0.97299999999999998</v>
      </c>
      <c r="D20" s="3">
        <v>1.0469999999999999</v>
      </c>
      <c r="E20" s="3">
        <v>0.99299999999999999</v>
      </c>
      <c r="F20" s="3">
        <v>1.0129999999999999</v>
      </c>
      <c r="G20" s="3">
        <v>0.98799999999999999</v>
      </c>
      <c r="H20" s="3">
        <v>1.0469999999999999</v>
      </c>
      <c r="I20" s="3">
        <v>1.038</v>
      </c>
      <c r="J20" s="3">
        <v>0.98099999999999998</v>
      </c>
      <c r="K20" s="3">
        <v>1.0549999999999999</v>
      </c>
      <c r="L20" s="3">
        <v>0.95899999999999996</v>
      </c>
      <c r="M20" s="3">
        <v>0.97499999999999998</v>
      </c>
      <c r="N20" s="3">
        <v>1.0209999999999999</v>
      </c>
      <c r="O20" s="3">
        <v>1.0009999999999999</v>
      </c>
      <c r="P20" s="3">
        <v>1.0049999999999999</v>
      </c>
      <c r="Q20" s="3">
        <v>1.014</v>
      </c>
      <c r="R20" s="3">
        <v>0.96899999999999997</v>
      </c>
      <c r="S20" s="3">
        <v>1.034</v>
      </c>
      <c r="T20" s="3">
        <v>1.008</v>
      </c>
      <c r="U20" s="3">
        <v>1.048</v>
      </c>
      <c r="W20" s="33">
        <f t="shared" si="2"/>
        <v>7</v>
      </c>
      <c r="X20" s="4">
        <f t="shared" si="0"/>
        <v>1.0065999999999999</v>
      </c>
      <c r="Y20" s="3">
        <f t="shared" si="1"/>
        <v>10</v>
      </c>
      <c r="AG20" s="3">
        <v>37</v>
      </c>
      <c r="AH20" s="3">
        <v>0.98699999999999999</v>
      </c>
      <c r="AI20" s="3">
        <v>0.98</v>
      </c>
      <c r="AJ20" s="3">
        <v>1.0029999999999999</v>
      </c>
      <c r="AK20" s="3">
        <v>1.01</v>
      </c>
      <c r="AL20" s="3">
        <v>1.022</v>
      </c>
      <c r="AM20" s="3">
        <v>0.96799999999999997</v>
      </c>
      <c r="AN20" s="3">
        <v>1.0529999999999999</v>
      </c>
      <c r="AO20" s="3">
        <v>1.016</v>
      </c>
      <c r="AP20" s="3">
        <v>1.0169999999999999</v>
      </c>
      <c r="AQ20" s="3">
        <v>1.075</v>
      </c>
      <c r="AR20" s="3">
        <v>0.95</v>
      </c>
      <c r="AS20" s="3">
        <v>0.99</v>
      </c>
      <c r="AT20" s="3">
        <v>1.014</v>
      </c>
      <c r="AU20" s="3">
        <v>1.0089999999999999</v>
      </c>
      <c r="AV20" s="3">
        <v>1.036</v>
      </c>
      <c r="AW20" s="3">
        <v>1.0009999999999999</v>
      </c>
      <c r="AX20" s="3">
        <v>0.98699999999999999</v>
      </c>
      <c r="AY20" s="3">
        <v>1.0169999999999999</v>
      </c>
      <c r="AZ20" s="3">
        <v>0.98699999999999999</v>
      </c>
      <c r="BA20" s="3">
        <v>0.96599999999999997</v>
      </c>
      <c r="BB20" s="33">
        <v>38</v>
      </c>
      <c r="BC20" s="4">
        <v>1.0043999999999997</v>
      </c>
      <c r="BD20" s="3">
        <v>16</v>
      </c>
      <c r="BH20" s="4"/>
    </row>
    <row r="21" spans="1:60" x14ac:dyDescent="0.2">
      <c r="A21" s="3">
        <v>17</v>
      </c>
      <c r="B21" s="3">
        <v>1.016</v>
      </c>
      <c r="C21" s="3">
        <v>0.94799999999999995</v>
      </c>
      <c r="D21" s="3">
        <v>0.98799999999999999</v>
      </c>
      <c r="E21" s="3">
        <v>0.97</v>
      </c>
      <c r="F21" s="3">
        <v>0.97099999999999997</v>
      </c>
      <c r="G21" s="3">
        <v>0.99099999999999999</v>
      </c>
      <c r="H21" s="3">
        <v>0.96699999999999997</v>
      </c>
      <c r="I21" s="3">
        <v>0.999</v>
      </c>
      <c r="J21" s="3">
        <v>0.98499999999999999</v>
      </c>
      <c r="K21" s="3">
        <v>1</v>
      </c>
      <c r="L21" s="3">
        <v>0.99299999999999999</v>
      </c>
      <c r="M21" s="3">
        <v>0.96699999999999997</v>
      </c>
      <c r="N21" s="3">
        <v>0.996</v>
      </c>
      <c r="O21" s="3">
        <v>0.96299999999999997</v>
      </c>
      <c r="P21" s="3">
        <v>0.998</v>
      </c>
      <c r="Q21" s="3">
        <v>1.0680000000000001</v>
      </c>
      <c r="R21" s="3">
        <v>0.94399999999999995</v>
      </c>
      <c r="S21" s="3">
        <v>0.94199999999999995</v>
      </c>
      <c r="T21" s="3">
        <v>0.995</v>
      </c>
      <c r="U21" s="3">
        <v>0.95799999999999996</v>
      </c>
      <c r="W21" s="33">
        <f t="shared" si="2"/>
        <v>42</v>
      </c>
      <c r="X21" s="4">
        <f t="shared" si="0"/>
        <v>0.98294999999999999</v>
      </c>
      <c r="Y21" s="3">
        <f t="shared" si="1"/>
        <v>50</v>
      </c>
      <c r="AG21" s="3">
        <v>8</v>
      </c>
      <c r="AH21" s="3">
        <v>0.93799999999999994</v>
      </c>
      <c r="AI21" s="3">
        <v>0.98499999999999999</v>
      </c>
      <c r="AJ21" s="3">
        <v>1.004</v>
      </c>
      <c r="AK21" s="3">
        <v>1.0369999999999999</v>
      </c>
      <c r="AL21" s="3">
        <v>0.995</v>
      </c>
      <c r="AM21" s="3">
        <v>0.95099999999999996</v>
      </c>
      <c r="AN21" s="3">
        <v>0.98399999999999999</v>
      </c>
      <c r="AO21" s="3">
        <v>1.0389999999999999</v>
      </c>
      <c r="AP21" s="3">
        <v>0.97499999999999998</v>
      </c>
      <c r="AQ21" s="3">
        <v>0.97499999999999998</v>
      </c>
      <c r="AR21" s="3">
        <v>1.0049999999999999</v>
      </c>
      <c r="AS21" s="3">
        <v>0.99399999999999999</v>
      </c>
      <c r="AT21" s="3">
        <v>1.044</v>
      </c>
      <c r="AU21" s="3">
        <v>0.99099999999999999</v>
      </c>
      <c r="AV21" s="3">
        <v>1.0229999999999999</v>
      </c>
      <c r="AW21" s="3">
        <v>0.99399999999999999</v>
      </c>
      <c r="AX21" s="3">
        <v>1.0209999999999999</v>
      </c>
      <c r="AY21" s="3">
        <v>1.0549999999999999</v>
      </c>
      <c r="AZ21" s="3">
        <v>1.054</v>
      </c>
      <c r="BA21" s="3">
        <v>1.0189999999999999</v>
      </c>
      <c r="BB21" s="33">
        <v>18</v>
      </c>
      <c r="BC21" s="4">
        <v>1.0041499999999997</v>
      </c>
      <c r="BD21" s="3">
        <v>17</v>
      </c>
      <c r="BH21" s="4"/>
    </row>
    <row r="22" spans="1:60" x14ac:dyDescent="0.2">
      <c r="A22" s="3">
        <v>18</v>
      </c>
      <c r="B22" s="3">
        <v>1.008</v>
      </c>
      <c r="C22" s="3">
        <v>1.0489999999999999</v>
      </c>
      <c r="D22" s="3">
        <v>1.0089999999999999</v>
      </c>
      <c r="E22" s="3">
        <v>1.038</v>
      </c>
      <c r="F22" s="3">
        <v>1.0089999999999999</v>
      </c>
      <c r="G22" s="3">
        <v>1.0029999999999999</v>
      </c>
      <c r="H22" s="3">
        <v>1.0349999999999999</v>
      </c>
      <c r="I22" s="3">
        <v>1.0149999999999999</v>
      </c>
      <c r="J22" s="3">
        <v>1.0109999999999999</v>
      </c>
      <c r="K22" s="3">
        <v>0.99299999999999999</v>
      </c>
      <c r="L22" s="3">
        <v>1.0009999999999999</v>
      </c>
      <c r="M22" s="3">
        <v>1.032</v>
      </c>
      <c r="N22" s="3">
        <v>1.0109999999999999</v>
      </c>
      <c r="O22" s="3">
        <v>1.02</v>
      </c>
      <c r="P22" s="3">
        <v>0.98899999999999999</v>
      </c>
      <c r="Q22" s="3">
        <v>0.93500000000000005</v>
      </c>
      <c r="R22" s="3">
        <v>1.0529999999999999</v>
      </c>
      <c r="S22" s="3">
        <v>1.0409999999999999</v>
      </c>
      <c r="T22" s="3">
        <v>0.998</v>
      </c>
      <c r="U22" s="3">
        <v>1.0249999999999999</v>
      </c>
      <c r="W22" s="33">
        <f t="shared" si="2"/>
        <v>13</v>
      </c>
      <c r="X22" s="4">
        <f t="shared" si="0"/>
        <v>1.0137499999999999</v>
      </c>
      <c r="Y22" s="3">
        <f t="shared" si="1"/>
        <v>2</v>
      </c>
      <c r="AG22" s="3">
        <v>28</v>
      </c>
      <c r="AH22" s="3">
        <v>1.0229999999999999</v>
      </c>
      <c r="AI22" s="3">
        <v>1.0409999999999999</v>
      </c>
      <c r="AJ22" s="3">
        <v>1.014</v>
      </c>
      <c r="AK22" s="3">
        <v>0.98499999999999999</v>
      </c>
      <c r="AL22" s="3">
        <v>1.0109999999999999</v>
      </c>
      <c r="AM22" s="3">
        <v>0.997</v>
      </c>
      <c r="AN22" s="3">
        <v>1.01</v>
      </c>
      <c r="AO22" s="3">
        <v>0.98899999999999999</v>
      </c>
      <c r="AP22" s="3">
        <v>1.0029999999999999</v>
      </c>
      <c r="AQ22" s="3">
        <v>1</v>
      </c>
      <c r="AR22" s="3">
        <v>1.0109999999999999</v>
      </c>
      <c r="AS22" s="3">
        <v>0.98199999999999998</v>
      </c>
      <c r="AT22" s="3">
        <v>1.028</v>
      </c>
      <c r="AU22" s="3">
        <v>0.96399999999999997</v>
      </c>
      <c r="AV22" s="3">
        <v>0.93500000000000005</v>
      </c>
      <c r="AW22" s="3">
        <v>1.02</v>
      </c>
      <c r="AX22" s="3">
        <v>1.054</v>
      </c>
      <c r="AY22" s="3">
        <v>0.97399999999999998</v>
      </c>
      <c r="AZ22" s="3">
        <v>0.94099999999999995</v>
      </c>
      <c r="BA22" s="3">
        <v>1.1000000000000001</v>
      </c>
      <c r="BB22" s="33">
        <v>1</v>
      </c>
      <c r="BC22" s="4">
        <v>1.0041</v>
      </c>
      <c r="BD22" s="3">
        <v>18</v>
      </c>
      <c r="BH22" s="4"/>
    </row>
    <row r="23" spans="1:60" x14ac:dyDescent="0.2">
      <c r="A23" s="3">
        <v>19</v>
      </c>
      <c r="B23" s="3">
        <v>1.0149999999999999</v>
      </c>
      <c r="C23" s="3">
        <v>1.044</v>
      </c>
      <c r="D23" s="3">
        <v>0.99399999999999999</v>
      </c>
      <c r="E23" s="3">
        <v>0.95899999999999996</v>
      </c>
      <c r="F23" s="3">
        <v>1.0149999999999999</v>
      </c>
      <c r="G23" s="3">
        <v>0.996</v>
      </c>
      <c r="H23" s="3">
        <v>1.022</v>
      </c>
      <c r="I23" s="3">
        <v>1.077</v>
      </c>
      <c r="J23" s="3">
        <v>1.056</v>
      </c>
      <c r="K23" s="3">
        <v>0.94299999999999995</v>
      </c>
      <c r="L23" s="3">
        <v>0.98799999999999999</v>
      </c>
      <c r="M23" s="3">
        <v>1.0629999999999999</v>
      </c>
      <c r="N23" s="3">
        <v>1.012</v>
      </c>
      <c r="O23" s="3">
        <v>1.0089999999999999</v>
      </c>
      <c r="P23" s="3">
        <v>0.96099999999999997</v>
      </c>
      <c r="Q23" s="3">
        <v>1.0409999999999999</v>
      </c>
      <c r="R23" s="3">
        <v>0.98299999999999998</v>
      </c>
      <c r="S23" s="3">
        <v>1.0089999999999999</v>
      </c>
      <c r="T23" s="3">
        <v>0.97299999999999998</v>
      </c>
      <c r="U23" s="3">
        <v>1.01</v>
      </c>
      <c r="W23" s="33">
        <f t="shared" si="2"/>
        <v>22</v>
      </c>
      <c r="X23" s="4">
        <f t="shared" si="0"/>
        <v>1.0085000000000002</v>
      </c>
      <c r="Y23" s="3">
        <f t="shared" si="1"/>
        <v>5</v>
      </c>
      <c r="AG23" s="3">
        <v>26</v>
      </c>
      <c r="AH23" s="3">
        <v>1.0509999999999999</v>
      </c>
      <c r="AI23" s="3">
        <v>1.0149999999999999</v>
      </c>
      <c r="AJ23" s="3">
        <v>1.0129999999999999</v>
      </c>
      <c r="AK23" s="3">
        <v>0.99399999999999999</v>
      </c>
      <c r="AL23" s="3">
        <v>0.98299999999999998</v>
      </c>
      <c r="AM23" s="3">
        <v>1.052</v>
      </c>
      <c r="AN23" s="3">
        <v>0.98699999999999999</v>
      </c>
      <c r="AO23" s="3">
        <v>0.97499999999999998</v>
      </c>
      <c r="AP23" s="3">
        <v>1.0309999999999999</v>
      </c>
      <c r="AQ23" s="3">
        <v>1.0349999999999999</v>
      </c>
      <c r="AR23" s="3">
        <v>0.95099999999999996</v>
      </c>
      <c r="AS23" s="3">
        <v>1.0169999999999999</v>
      </c>
      <c r="AT23" s="3">
        <v>1.02</v>
      </c>
      <c r="AU23" s="3">
        <v>1.018</v>
      </c>
      <c r="AV23" s="3">
        <v>0.98199999999999998</v>
      </c>
      <c r="AW23" s="3">
        <v>0.996</v>
      </c>
      <c r="AX23" s="3">
        <v>1.0089999999999999</v>
      </c>
      <c r="AY23" s="3">
        <v>1.0249999999999999</v>
      </c>
      <c r="AZ23" s="3">
        <v>0.95099999999999996</v>
      </c>
      <c r="BA23" s="3">
        <v>0.97599999999999998</v>
      </c>
      <c r="BB23" s="33">
        <v>36</v>
      </c>
      <c r="BC23" s="4">
        <v>1.0040499999999999</v>
      </c>
      <c r="BD23" s="3">
        <v>19</v>
      </c>
      <c r="BH23" s="4"/>
    </row>
    <row r="24" spans="1:60" x14ac:dyDescent="0.2">
      <c r="A24" s="3">
        <v>20</v>
      </c>
      <c r="B24" s="3">
        <v>0.98</v>
      </c>
      <c r="C24" s="3">
        <v>0.96199999999999997</v>
      </c>
      <c r="D24" s="3">
        <v>0.996</v>
      </c>
      <c r="E24" s="3">
        <v>1.03</v>
      </c>
      <c r="F24" s="3">
        <v>0.98299999999999998</v>
      </c>
      <c r="G24" s="3">
        <v>1.0069999999999999</v>
      </c>
      <c r="H24" s="3">
        <v>0.97599999999999998</v>
      </c>
      <c r="I24" s="3">
        <v>0.93500000000000005</v>
      </c>
      <c r="J24" s="3">
        <v>0.94799999999999995</v>
      </c>
      <c r="K24" s="3">
        <v>1.0409999999999999</v>
      </c>
      <c r="L24" s="3">
        <v>1.034</v>
      </c>
      <c r="M24" s="3">
        <v>0.94499999999999995</v>
      </c>
      <c r="N24" s="3">
        <v>0.98899999999999999</v>
      </c>
      <c r="O24" s="3">
        <v>0.98799999999999999</v>
      </c>
      <c r="P24" s="3">
        <v>1.03</v>
      </c>
      <c r="Q24" s="3">
        <v>0.96599999999999997</v>
      </c>
      <c r="R24" s="3">
        <v>1.0089999999999999</v>
      </c>
      <c r="S24" s="3">
        <v>0.98799999999999999</v>
      </c>
      <c r="T24" s="3">
        <v>1.0269999999999999</v>
      </c>
      <c r="U24" s="3">
        <v>0.99199999999999999</v>
      </c>
      <c r="W24" s="33">
        <f t="shared" si="2"/>
        <v>29</v>
      </c>
      <c r="X24" s="4">
        <f t="shared" si="0"/>
        <v>0.99130000000000007</v>
      </c>
      <c r="Y24" s="3">
        <f t="shared" si="1"/>
        <v>47</v>
      </c>
      <c r="AG24" s="3">
        <v>31</v>
      </c>
      <c r="AH24" s="3">
        <v>1.0489999999999999</v>
      </c>
      <c r="AI24" s="3">
        <v>1.002</v>
      </c>
      <c r="AJ24" s="3">
        <v>0.94899999999999995</v>
      </c>
      <c r="AK24" s="3">
        <v>0.97399999999999998</v>
      </c>
      <c r="AL24" s="3">
        <v>1.0109999999999999</v>
      </c>
      <c r="AM24" s="3">
        <v>1.0640000000000001</v>
      </c>
      <c r="AN24" s="3">
        <v>0.97399999999999998</v>
      </c>
      <c r="AO24" s="3">
        <v>1.018</v>
      </c>
      <c r="AP24" s="3">
        <v>1.02</v>
      </c>
      <c r="AQ24" s="3">
        <v>0.98499999999999999</v>
      </c>
      <c r="AR24" s="3">
        <v>1.0049999999999999</v>
      </c>
      <c r="AS24" s="3">
        <v>1.0249999999999999</v>
      </c>
      <c r="AT24" s="3">
        <v>0.96899999999999997</v>
      </c>
      <c r="AU24" s="3">
        <v>1.0029999999999999</v>
      </c>
      <c r="AV24" s="3">
        <v>0.95899999999999996</v>
      </c>
      <c r="AW24" s="3">
        <v>0.98899999999999999</v>
      </c>
      <c r="AX24" s="3">
        <v>1.0129999999999999</v>
      </c>
      <c r="AY24" s="3">
        <v>0.97799999999999998</v>
      </c>
      <c r="AZ24" s="3">
        <v>0.998</v>
      </c>
      <c r="BA24" s="3">
        <v>1.0589999999999999</v>
      </c>
      <c r="BB24" s="33">
        <v>3</v>
      </c>
      <c r="BC24" s="4">
        <v>1.0022000000000002</v>
      </c>
      <c r="BD24" s="3">
        <v>20</v>
      </c>
      <c r="BH24" s="4"/>
    </row>
    <row r="25" spans="1:60" x14ac:dyDescent="0.2">
      <c r="A25" s="3">
        <v>21</v>
      </c>
      <c r="B25" s="3">
        <v>1.0189999999999999</v>
      </c>
      <c r="C25" s="3">
        <v>0.96899999999999997</v>
      </c>
      <c r="D25" s="3">
        <v>0.97299999999999998</v>
      </c>
      <c r="E25" s="3">
        <v>0.94799999999999995</v>
      </c>
      <c r="F25" s="3">
        <v>1.0249999999999999</v>
      </c>
      <c r="G25" s="3">
        <v>0.91600000000000004</v>
      </c>
      <c r="H25" s="3">
        <v>1.0649999999999999</v>
      </c>
      <c r="I25" s="3">
        <v>0.97399999999999998</v>
      </c>
      <c r="J25" s="3">
        <v>1.01</v>
      </c>
      <c r="K25" s="3">
        <v>0.94</v>
      </c>
      <c r="L25" s="3">
        <v>0.96499999999999997</v>
      </c>
      <c r="M25" s="3">
        <v>1.038</v>
      </c>
      <c r="N25" s="3">
        <v>0.98</v>
      </c>
      <c r="O25" s="3">
        <v>1.042</v>
      </c>
      <c r="P25" s="3">
        <v>1.006</v>
      </c>
      <c r="Q25" s="3">
        <v>1.028</v>
      </c>
      <c r="R25" s="3">
        <v>1.0249999999999999</v>
      </c>
      <c r="S25" s="3">
        <v>0.95799999999999996</v>
      </c>
      <c r="T25" s="3">
        <v>0.97099999999999997</v>
      </c>
      <c r="U25" s="3">
        <v>1.0069999999999999</v>
      </c>
      <c r="W25" s="33">
        <f t="shared" si="2"/>
        <v>23</v>
      </c>
      <c r="X25" s="4">
        <f t="shared" si="0"/>
        <v>0.99294999999999989</v>
      </c>
      <c r="Y25" s="3">
        <f t="shared" si="1"/>
        <v>42</v>
      </c>
      <c r="AG25" s="3">
        <v>2</v>
      </c>
      <c r="AH25" s="3">
        <v>1.0069999999999999</v>
      </c>
      <c r="AI25" s="3">
        <v>0.98699999999999999</v>
      </c>
      <c r="AJ25" s="3">
        <v>0.98</v>
      </c>
      <c r="AK25" s="3">
        <v>1.0580000000000001</v>
      </c>
      <c r="AL25" s="3">
        <v>1.036</v>
      </c>
      <c r="AM25" s="3">
        <v>1.006</v>
      </c>
      <c r="AN25" s="3">
        <v>0.96</v>
      </c>
      <c r="AO25" s="3">
        <v>0.98499999999999999</v>
      </c>
      <c r="AP25" s="3">
        <v>1.032</v>
      </c>
      <c r="AQ25" s="3">
        <v>0.93</v>
      </c>
      <c r="AR25" s="3">
        <v>1.0369999999999999</v>
      </c>
      <c r="AS25" s="3">
        <v>0.97199999999999998</v>
      </c>
      <c r="AT25" s="3">
        <v>1.0369999999999999</v>
      </c>
      <c r="AU25" s="3">
        <v>0.97799999999999998</v>
      </c>
      <c r="AV25" s="3">
        <v>0.97199999999999998</v>
      </c>
      <c r="AW25" s="3">
        <v>0.97699999999999998</v>
      </c>
      <c r="AX25" s="3">
        <v>1.028</v>
      </c>
      <c r="AY25" s="3">
        <v>0.96299999999999997</v>
      </c>
      <c r="AZ25" s="3">
        <v>1.0580000000000001</v>
      </c>
      <c r="BA25" s="3">
        <v>1.0409999999999999</v>
      </c>
      <c r="BB25" s="33">
        <v>9</v>
      </c>
      <c r="BC25" s="4">
        <v>1.0022</v>
      </c>
      <c r="BD25" s="3">
        <v>21</v>
      </c>
      <c r="BH25" s="4"/>
    </row>
    <row r="26" spans="1:60" x14ac:dyDescent="0.2">
      <c r="A26" s="3">
        <v>22</v>
      </c>
      <c r="B26" s="3">
        <v>0.996</v>
      </c>
      <c r="C26" s="3">
        <v>1.03</v>
      </c>
      <c r="D26" s="3">
        <v>1.018</v>
      </c>
      <c r="E26" s="3">
        <v>1.083</v>
      </c>
      <c r="F26" s="3">
        <v>0.98799999999999999</v>
      </c>
      <c r="G26" s="3">
        <v>1.085</v>
      </c>
      <c r="H26" s="3">
        <v>0.94</v>
      </c>
      <c r="I26" s="3">
        <v>1.036</v>
      </c>
      <c r="J26" s="3">
        <v>0.97599999999999998</v>
      </c>
      <c r="K26" s="3">
        <v>1.0720000000000001</v>
      </c>
      <c r="L26" s="3">
        <v>1.0269999999999999</v>
      </c>
      <c r="M26" s="3">
        <v>0.98</v>
      </c>
      <c r="N26" s="3">
        <v>1.026</v>
      </c>
      <c r="O26" s="3">
        <v>0.98399999999999999</v>
      </c>
      <c r="P26" s="3">
        <v>0.96099999999999997</v>
      </c>
      <c r="Q26" s="3">
        <v>0.97699999999999998</v>
      </c>
      <c r="R26" s="3">
        <v>0.97599999999999998</v>
      </c>
      <c r="S26" s="3">
        <v>1.046</v>
      </c>
      <c r="T26" s="3">
        <v>1.034</v>
      </c>
      <c r="U26" s="3">
        <v>0.97899999999999998</v>
      </c>
      <c r="W26" s="33">
        <f t="shared" si="2"/>
        <v>33</v>
      </c>
      <c r="X26" s="4">
        <f t="shared" si="0"/>
        <v>1.0106999999999997</v>
      </c>
      <c r="Y26" s="3">
        <f t="shared" si="1"/>
        <v>3</v>
      </c>
      <c r="AG26" s="3">
        <v>41</v>
      </c>
      <c r="AH26" s="3">
        <v>1.056</v>
      </c>
      <c r="AI26" s="3">
        <v>1.0529999999999999</v>
      </c>
      <c r="AJ26" s="3">
        <v>1.0549999999999999</v>
      </c>
      <c r="AK26" s="3">
        <v>1.056</v>
      </c>
      <c r="AL26" s="3">
        <v>1</v>
      </c>
      <c r="AM26" s="3">
        <v>0.97399999999999998</v>
      </c>
      <c r="AN26" s="3">
        <v>0.94399999999999995</v>
      </c>
      <c r="AO26" s="3">
        <v>1.0029999999999999</v>
      </c>
      <c r="AP26" s="3">
        <v>0.97199999999999998</v>
      </c>
      <c r="AQ26" s="3">
        <v>0.97799999999999998</v>
      </c>
      <c r="AR26" s="3">
        <v>1.02</v>
      </c>
      <c r="AS26" s="3">
        <v>0.95299999999999996</v>
      </c>
      <c r="AT26" s="3">
        <v>0.997</v>
      </c>
      <c r="AU26" s="3">
        <v>0.96899999999999997</v>
      </c>
      <c r="AV26" s="3">
        <v>1.0289999999999999</v>
      </c>
      <c r="AW26" s="3">
        <v>1.0069999999999999</v>
      </c>
      <c r="AX26" s="3">
        <v>0.98099999999999998</v>
      </c>
      <c r="AY26" s="3">
        <v>1.0489999999999999</v>
      </c>
      <c r="AZ26" s="3">
        <v>0.98299999999999998</v>
      </c>
      <c r="BA26" s="3">
        <v>0.96</v>
      </c>
      <c r="BB26" s="33">
        <v>41</v>
      </c>
      <c r="BC26" s="4">
        <v>1.0019500000000001</v>
      </c>
      <c r="BD26" s="3">
        <v>22</v>
      </c>
      <c r="BH26" s="4"/>
    </row>
    <row r="27" spans="1:60" x14ac:dyDescent="0.2">
      <c r="A27" s="3">
        <v>23</v>
      </c>
      <c r="B27" s="3">
        <v>1.0109999999999999</v>
      </c>
      <c r="C27" s="3">
        <v>1.01</v>
      </c>
      <c r="D27" s="3">
        <v>1.01</v>
      </c>
      <c r="E27" s="3">
        <v>0.97399999999999998</v>
      </c>
      <c r="F27" s="3">
        <v>1.0169999999999999</v>
      </c>
      <c r="G27" s="3">
        <v>0.97</v>
      </c>
      <c r="H27" s="3">
        <v>1.04</v>
      </c>
      <c r="I27" s="3">
        <v>1.0229999999999999</v>
      </c>
      <c r="J27" s="3">
        <v>0.98699999999999999</v>
      </c>
      <c r="K27" s="3">
        <v>1.0389999999999999</v>
      </c>
      <c r="L27" s="3">
        <v>0.98699999999999999</v>
      </c>
      <c r="M27" s="3">
        <v>1.0309999999999999</v>
      </c>
      <c r="N27" s="3">
        <v>1.032</v>
      </c>
      <c r="O27" s="3">
        <v>0.96899999999999997</v>
      </c>
      <c r="P27" s="3">
        <v>0.97699999999999998</v>
      </c>
      <c r="Q27" s="3">
        <v>1.04</v>
      </c>
      <c r="R27" s="3">
        <v>0.99399999999999999</v>
      </c>
      <c r="S27" s="3">
        <v>0.99299999999999999</v>
      </c>
      <c r="T27" s="3">
        <v>0.98899999999999999</v>
      </c>
      <c r="U27" s="3">
        <v>1.036</v>
      </c>
      <c r="W27" s="33">
        <f t="shared" si="2"/>
        <v>10</v>
      </c>
      <c r="X27" s="4">
        <f t="shared" si="0"/>
        <v>1.0064500000000001</v>
      </c>
      <c r="Y27" s="3">
        <f t="shared" si="1"/>
        <v>11</v>
      </c>
      <c r="AG27" s="3">
        <v>14</v>
      </c>
      <c r="AH27" s="3">
        <v>1.0069999999999999</v>
      </c>
      <c r="AI27" s="3">
        <v>0.91900000000000004</v>
      </c>
      <c r="AJ27" s="3">
        <v>0.99099999999999999</v>
      </c>
      <c r="AK27" s="3">
        <v>0.96</v>
      </c>
      <c r="AL27" s="3">
        <v>1.0720000000000001</v>
      </c>
      <c r="AM27" s="3">
        <v>1.0229999999999999</v>
      </c>
      <c r="AN27" s="3">
        <v>0.96299999999999997</v>
      </c>
      <c r="AO27" s="3">
        <v>1</v>
      </c>
      <c r="AP27" s="3">
        <v>0.98699999999999999</v>
      </c>
      <c r="AQ27" s="3">
        <v>1.008</v>
      </c>
      <c r="AR27" s="3">
        <v>0.97899999999999998</v>
      </c>
      <c r="AS27" s="3">
        <v>1.014</v>
      </c>
      <c r="AT27" s="3">
        <v>1.044</v>
      </c>
      <c r="AU27" s="3">
        <v>1.04</v>
      </c>
      <c r="AV27" s="3">
        <v>0.96</v>
      </c>
      <c r="AW27" s="3">
        <v>0.995</v>
      </c>
      <c r="AX27" s="3">
        <v>0.99399999999999999</v>
      </c>
      <c r="AY27" s="3">
        <v>1.032</v>
      </c>
      <c r="AZ27" s="3">
        <v>1.0369999999999999</v>
      </c>
      <c r="BA27" s="3">
        <v>1.006</v>
      </c>
      <c r="BB27" s="33">
        <v>24</v>
      </c>
      <c r="BC27" s="4">
        <v>1.0015499999999999</v>
      </c>
      <c r="BD27" s="3">
        <v>23</v>
      </c>
      <c r="BH27" s="4"/>
    </row>
    <row r="28" spans="1:60" x14ac:dyDescent="0.2">
      <c r="A28" s="3">
        <v>24</v>
      </c>
      <c r="B28" s="3">
        <v>0.997</v>
      </c>
      <c r="C28" s="3">
        <v>1</v>
      </c>
      <c r="D28" s="3">
        <v>0.99199999999999999</v>
      </c>
      <c r="E28" s="3">
        <v>1.018</v>
      </c>
      <c r="F28" s="3">
        <v>0.98499999999999999</v>
      </c>
      <c r="G28" s="3">
        <v>1.014</v>
      </c>
      <c r="H28" s="3">
        <v>0.96</v>
      </c>
      <c r="I28" s="3">
        <v>0.96799999999999997</v>
      </c>
      <c r="J28" s="3">
        <v>1.024</v>
      </c>
      <c r="K28" s="3">
        <v>0.97299999999999998</v>
      </c>
      <c r="L28" s="3">
        <v>1.0229999999999999</v>
      </c>
      <c r="M28" s="3">
        <v>0.99099999999999999</v>
      </c>
      <c r="N28" s="3">
        <v>1.01</v>
      </c>
      <c r="O28" s="3">
        <v>1.022</v>
      </c>
      <c r="P28" s="3">
        <v>1.0149999999999999</v>
      </c>
      <c r="Q28" s="3">
        <v>0.97099999999999997</v>
      </c>
      <c r="R28" s="3">
        <v>0.999</v>
      </c>
      <c r="S28" s="3">
        <v>1.012</v>
      </c>
      <c r="T28" s="3">
        <v>1.028</v>
      </c>
      <c r="U28" s="3">
        <v>0.94599999999999995</v>
      </c>
      <c r="W28" s="33">
        <f t="shared" si="2"/>
        <v>45</v>
      </c>
      <c r="X28" s="4">
        <f t="shared" si="0"/>
        <v>0.99740000000000006</v>
      </c>
      <c r="Y28" s="3">
        <f t="shared" si="1"/>
        <v>29</v>
      </c>
      <c r="AG28" s="3">
        <v>50</v>
      </c>
      <c r="AH28" s="3">
        <v>1</v>
      </c>
      <c r="AI28" s="3">
        <v>0.95699999999999996</v>
      </c>
      <c r="AJ28" s="3">
        <v>0.97899999999999998</v>
      </c>
      <c r="AK28" s="3">
        <v>1.0149999999999999</v>
      </c>
      <c r="AL28" s="3">
        <v>1.0349999999999999</v>
      </c>
      <c r="AM28" s="3">
        <v>1.02</v>
      </c>
      <c r="AN28" s="3">
        <v>1.006</v>
      </c>
      <c r="AO28" s="3">
        <v>1.0369999999999999</v>
      </c>
      <c r="AP28" s="3">
        <v>0.99299999999999999</v>
      </c>
      <c r="AQ28" s="3">
        <v>0.97499999999999998</v>
      </c>
      <c r="AR28" s="3">
        <v>1.0209999999999999</v>
      </c>
      <c r="AS28" s="3">
        <v>1.0029999999999999</v>
      </c>
      <c r="AT28" s="3">
        <v>1.0089999999999999</v>
      </c>
      <c r="AU28" s="3">
        <v>0.97</v>
      </c>
      <c r="AV28" s="3">
        <v>1.0429999999999999</v>
      </c>
      <c r="AW28" s="3">
        <v>1.006</v>
      </c>
      <c r="AX28" s="3">
        <v>0.98299999999999998</v>
      </c>
      <c r="AY28" s="3">
        <v>1.012</v>
      </c>
      <c r="AZ28" s="3">
        <v>0.95899999999999996</v>
      </c>
      <c r="BA28" s="3">
        <v>0.999</v>
      </c>
      <c r="BB28" s="33">
        <v>27</v>
      </c>
      <c r="BC28" s="4">
        <v>1.0010999999999999</v>
      </c>
      <c r="BD28" s="3">
        <v>24</v>
      </c>
      <c r="BH28" s="4"/>
    </row>
    <row r="29" spans="1:60" x14ac:dyDescent="0.2">
      <c r="A29" s="3">
        <v>25</v>
      </c>
      <c r="B29" s="3">
        <v>0.96499999999999997</v>
      </c>
      <c r="C29" s="3">
        <v>0.99199999999999999</v>
      </c>
      <c r="D29" s="3">
        <v>0.99299999999999999</v>
      </c>
      <c r="E29" s="3">
        <v>1.0089999999999999</v>
      </c>
      <c r="F29" s="3">
        <v>0.998</v>
      </c>
      <c r="G29" s="3">
        <v>0.97899999999999998</v>
      </c>
      <c r="H29" s="3">
        <v>0.999</v>
      </c>
      <c r="I29" s="3">
        <v>1.0249999999999999</v>
      </c>
      <c r="J29" s="3">
        <v>0.97099999999999997</v>
      </c>
      <c r="K29" s="3">
        <v>0.97499999999999998</v>
      </c>
      <c r="L29" s="3">
        <v>1.036</v>
      </c>
      <c r="M29" s="3">
        <v>0.97099999999999997</v>
      </c>
      <c r="N29" s="3">
        <v>1.0029999999999999</v>
      </c>
      <c r="O29" s="3">
        <v>0.96899999999999997</v>
      </c>
      <c r="P29" s="3">
        <v>1.036</v>
      </c>
      <c r="Q29" s="3">
        <v>0.99299999999999999</v>
      </c>
      <c r="R29" s="3">
        <v>0.997</v>
      </c>
      <c r="S29" s="3">
        <v>0.96299999999999997</v>
      </c>
      <c r="T29" s="3">
        <v>1.038</v>
      </c>
      <c r="U29" s="3">
        <v>1.014</v>
      </c>
      <c r="W29" s="33">
        <f t="shared" si="2"/>
        <v>21</v>
      </c>
      <c r="X29" s="4">
        <f t="shared" si="0"/>
        <v>0.99629999999999996</v>
      </c>
      <c r="Y29" s="3">
        <f t="shared" si="1"/>
        <v>34</v>
      </c>
      <c r="AG29" s="3">
        <v>33</v>
      </c>
      <c r="AH29" s="3">
        <v>0.98699999999999999</v>
      </c>
      <c r="AI29" s="3">
        <v>1.006</v>
      </c>
      <c r="AJ29" s="3">
        <v>1.004</v>
      </c>
      <c r="AK29" s="3">
        <v>1.0249999999999999</v>
      </c>
      <c r="AL29" s="3">
        <v>0.99199999999999999</v>
      </c>
      <c r="AM29" s="3">
        <v>1.06</v>
      </c>
      <c r="AN29" s="3">
        <v>1.0049999999999999</v>
      </c>
      <c r="AO29" s="3">
        <v>1.0049999999999999</v>
      </c>
      <c r="AP29" s="3">
        <v>0.997</v>
      </c>
      <c r="AQ29" s="3">
        <v>1.0089999999999999</v>
      </c>
      <c r="AR29" s="3">
        <v>1.0269999999999999</v>
      </c>
      <c r="AS29" s="3">
        <v>1.014</v>
      </c>
      <c r="AT29" s="3">
        <v>0.98699999999999999</v>
      </c>
      <c r="AU29" s="3">
        <v>0.98699999999999999</v>
      </c>
      <c r="AV29" s="3">
        <v>0.999</v>
      </c>
      <c r="AW29" s="3">
        <v>0.96199999999999997</v>
      </c>
      <c r="AX29" s="3">
        <v>0.97699999999999998</v>
      </c>
      <c r="AY29" s="3">
        <v>0.97899999999999998</v>
      </c>
      <c r="AZ29" s="3">
        <v>0.999</v>
      </c>
      <c r="BA29" s="3">
        <v>0.98899999999999999</v>
      </c>
      <c r="BB29" s="33">
        <v>31</v>
      </c>
      <c r="BC29" s="4">
        <v>1.0004999999999999</v>
      </c>
      <c r="BD29" s="3">
        <v>25</v>
      </c>
      <c r="BH29" s="4"/>
    </row>
    <row r="30" spans="1:60" x14ac:dyDescent="0.2">
      <c r="A30" s="3">
        <v>26</v>
      </c>
      <c r="B30" s="3">
        <v>1.0509999999999999</v>
      </c>
      <c r="C30" s="3">
        <v>1.0149999999999999</v>
      </c>
      <c r="D30" s="3">
        <v>1.0129999999999999</v>
      </c>
      <c r="E30" s="3">
        <v>0.99399999999999999</v>
      </c>
      <c r="F30" s="3">
        <v>0.98299999999999998</v>
      </c>
      <c r="G30" s="3">
        <v>1.052</v>
      </c>
      <c r="H30" s="3">
        <v>0.98699999999999999</v>
      </c>
      <c r="I30" s="3">
        <v>0.97499999999999998</v>
      </c>
      <c r="J30" s="3">
        <v>1.0309999999999999</v>
      </c>
      <c r="K30" s="3">
        <v>1.0349999999999999</v>
      </c>
      <c r="L30" s="3">
        <v>0.95099999999999996</v>
      </c>
      <c r="M30" s="3">
        <v>1.0169999999999999</v>
      </c>
      <c r="N30" s="3">
        <v>1.02</v>
      </c>
      <c r="O30" s="3">
        <v>1.018</v>
      </c>
      <c r="P30" s="3">
        <v>0.98199999999999998</v>
      </c>
      <c r="Q30" s="3">
        <v>0.996</v>
      </c>
      <c r="R30" s="3">
        <v>1.0089999999999999</v>
      </c>
      <c r="S30" s="3">
        <v>1.0249999999999999</v>
      </c>
      <c r="T30" s="3">
        <v>0.95099999999999996</v>
      </c>
      <c r="U30" s="3">
        <v>0.97599999999999998</v>
      </c>
      <c r="W30" s="33">
        <f t="shared" si="2"/>
        <v>36</v>
      </c>
      <c r="X30" s="4">
        <f t="shared" si="0"/>
        <v>1.0040499999999999</v>
      </c>
      <c r="Y30" s="3">
        <f t="shared" si="1"/>
        <v>19</v>
      </c>
      <c r="AG30" s="3">
        <v>13</v>
      </c>
      <c r="AH30" s="3">
        <v>0.995</v>
      </c>
      <c r="AI30" s="3">
        <v>1.1020000000000001</v>
      </c>
      <c r="AJ30" s="3">
        <v>0.995</v>
      </c>
      <c r="AK30" s="3">
        <v>1.034</v>
      </c>
      <c r="AL30" s="3">
        <v>0.94499999999999995</v>
      </c>
      <c r="AM30" s="3">
        <v>0.97499999999999998</v>
      </c>
      <c r="AN30" s="3">
        <v>1.028</v>
      </c>
      <c r="AO30" s="3">
        <v>0.98199999999999998</v>
      </c>
      <c r="AP30" s="3">
        <v>1.012</v>
      </c>
      <c r="AQ30" s="3">
        <v>0.995</v>
      </c>
      <c r="AR30" s="3">
        <v>1.024</v>
      </c>
      <c r="AS30" s="3">
        <v>1.0009999999999999</v>
      </c>
      <c r="AT30" s="3">
        <v>0.94099999999999995</v>
      </c>
      <c r="AU30" s="3">
        <v>0.98099999999999998</v>
      </c>
      <c r="AV30" s="3">
        <v>1.0740000000000001</v>
      </c>
      <c r="AW30" s="3">
        <v>1.0069999999999999</v>
      </c>
      <c r="AX30" s="3">
        <v>0.99199999999999999</v>
      </c>
      <c r="AY30" s="3">
        <v>0.97499999999999998</v>
      </c>
      <c r="AZ30" s="3">
        <v>0.94599999999999995</v>
      </c>
      <c r="BA30" s="3">
        <v>0.97799999999999998</v>
      </c>
      <c r="BB30" s="33">
        <v>34</v>
      </c>
      <c r="BC30" s="4">
        <v>0.99910000000000032</v>
      </c>
      <c r="BD30" s="3">
        <v>26</v>
      </c>
      <c r="BH30" s="4"/>
    </row>
    <row r="31" spans="1:60" x14ac:dyDescent="0.2">
      <c r="A31" s="3">
        <v>27</v>
      </c>
      <c r="B31" s="3">
        <v>0.96899999999999997</v>
      </c>
      <c r="C31" s="3">
        <v>0.97399999999999998</v>
      </c>
      <c r="D31" s="3">
        <v>0.98399999999999999</v>
      </c>
      <c r="E31" s="3">
        <v>1.0149999999999999</v>
      </c>
      <c r="F31" s="3">
        <v>0.98399999999999999</v>
      </c>
      <c r="G31" s="3">
        <v>1.0029999999999999</v>
      </c>
      <c r="H31" s="3">
        <v>0.99199999999999999</v>
      </c>
      <c r="I31" s="3">
        <v>1.0149999999999999</v>
      </c>
      <c r="J31" s="3">
        <v>0.98599999999999999</v>
      </c>
      <c r="K31" s="3">
        <v>0.99199999999999999</v>
      </c>
      <c r="L31" s="3">
        <v>0.98599999999999999</v>
      </c>
      <c r="M31" s="3">
        <v>1.01</v>
      </c>
      <c r="N31" s="3">
        <v>0.96199999999999997</v>
      </c>
      <c r="O31" s="3">
        <v>1.0269999999999999</v>
      </c>
      <c r="P31" s="3">
        <v>1.056</v>
      </c>
      <c r="Q31" s="3">
        <v>0.99099999999999999</v>
      </c>
      <c r="R31" s="3">
        <v>0.94899999999999995</v>
      </c>
      <c r="S31" s="3">
        <v>1.032</v>
      </c>
      <c r="T31" s="3">
        <v>1.0549999999999999</v>
      </c>
      <c r="U31" s="3">
        <v>0.91900000000000004</v>
      </c>
      <c r="W31" s="33">
        <f t="shared" si="2"/>
        <v>50</v>
      </c>
      <c r="X31" s="4">
        <f t="shared" si="0"/>
        <v>0.99505000000000021</v>
      </c>
      <c r="Y31" s="3">
        <f t="shared" si="1"/>
        <v>37</v>
      </c>
      <c r="AG31" s="3">
        <v>34</v>
      </c>
      <c r="AH31" s="3">
        <v>1.006</v>
      </c>
      <c r="AI31" s="3">
        <v>0.98</v>
      </c>
      <c r="AJ31" s="3">
        <v>0.995</v>
      </c>
      <c r="AK31" s="3">
        <v>0.99099999999999999</v>
      </c>
      <c r="AL31" s="3">
        <v>1.0109999999999999</v>
      </c>
      <c r="AM31" s="3">
        <v>0.92700000000000005</v>
      </c>
      <c r="AN31" s="3">
        <v>0.98699999999999999</v>
      </c>
      <c r="AO31" s="3">
        <v>1.006</v>
      </c>
      <c r="AP31" s="3">
        <v>0.98599999999999999</v>
      </c>
      <c r="AQ31" s="3">
        <v>0.97699999999999998</v>
      </c>
      <c r="AR31" s="3">
        <v>0.97299999999999998</v>
      </c>
      <c r="AS31" s="3">
        <v>0.98499999999999999</v>
      </c>
      <c r="AT31" s="3">
        <v>0.99299999999999999</v>
      </c>
      <c r="AU31" s="3">
        <v>1.024</v>
      </c>
      <c r="AV31" s="3">
        <v>1.0009999999999999</v>
      </c>
      <c r="AW31" s="3">
        <v>1.0580000000000001</v>
      </c>
      <c r="AX31" s="3">
        <v>1.0229999999999999</v>
      </c>
      <c r="AY31" s="3">
        <v>1.046</v>
      </c>
      <c r="AZ31" s="3">
        <v>1.014</v>
      </c>
      <c r="BA31" s="3">
        <v>0.99399999999999999</v>
      </c>
      <c r="BB31" s="33">
        <v>28</v>
      </c>
      <c r="BC31" s="4">
        <v>0.99885000000000002</v>
      </c>
      <c r="BD31" s="3">
        <v>27</v>
      </c>
      <c r="BH31" s="4"/>
    </row>
    <row r="32" spans="1:60" x14ac:dyDescent="0.2">
      <c r="A32" s="3">
        <v>28</v>
      </c>
      <c r="B32" s="3">
        <v>1.0229999999999999</v>
      </c>
      <c r="C32" s="3">
        <v>1.0409999999999999</v>
      </c>
      <c r="D32" s="3">
        <v>1.014</v>
      </c>
      <c r="E32" s="3">
        <v>0.98499999999999999</v>
      </c>
      <c r="F32" s="3">
        <v>1.0109999999999999</v>
      </c>
      <c r="G32" s="3">
        <v>0.997</v>
      </c>
      <c r="H32" s="3">
        <v>1.01</v>
      </c>
      <c r="I32" s="3">
        <v>0.98899999999999999</v>
      </c>
      <c r="J32" s="3">
        <v>1.0029999999999999</v>
      </c>
      <c r="K32" s="3">
        <v>1</v>
      </c>
      <c r="L32" s="3">
        <v>1.0109999999999999</v>
      </c>
      <c r="M32" s="3">
        <v>0.98199999999999998</v>
      </c>
      <c r="N32" s="3">
        <v>1.028</v>
      </c>
      <c r="O32" s="3">
        <v>0.96399999999999997</v>
      </c>
      <c r="P32" s="3">
        <v>0.93500000000000005</v>
      </c>
      <c r="Q32" s="3">
        <v>1.02</v>
      </c>
      <c r="R32" s="3">
        <v>1.054</v>
      </c>
      <c r="S32" s="3">
        <v>0.97399999999999998</v>
      </c>
      <c r="T32" s="3">
        <v>0.94099999999999995</v>
      </c>
      <c r="U32" s="3">
        <v>1.1000000000000001</v>
      </c>
      <c r="W32" s="33">
        <f t="shared" si="2"/>
        <v>1</v>
      </c>
      <c r="X32" s="4">
        <f t="shared" si="0"/>
        <v>1.0041</v>
      </c>
      <c r="Y32" s="3">
        <f t="shared" si="1"/>
        <v>18</v>
      </c>
      <c r="AG32" s="3">
        <v>38</v>
      </c>
      <c r="AH32" s="3">
        <v>0.996</v>
      </c>
      <c r="AI32" s="3">
        <v>1.0289999999999999</v>
      </c>
      <c r="AJ32" s="3">
        <v>0.999</v>
      </c>
      <c r="AK32" s="3">
        <v>0.98299999999999998</v>
      </c>
      <c r="AL32" s="3">
        <v>0.96299999999999997</v>
      </c>
      <c r="AM32" s="3">
        <v>1.038</v>
      </c>
      <c r="AN32" s="3">
        <v>0.95099999999999996</v>
      </c>
      <c r="AO32" s="3">
        <v>0.97699999999999998</v>
      </c>
      <c r="AP32" s="3">
        <v>0.97399999999999998</v>
      </c>
      <c r="AQ32" s="3">
        <v>0.94699999999999995</v>
      </c>
      <c r="AR32" s="3">
        <v>1.0580000000000001</v>
      </c>
      <c r="AS32" s="3">
        <v>1.024</v>
      </c>
      <c r="AT32" s="3">
        <v>0.98099999999999998</v>
      </c>
      <c r="AU32" s="3">
        <v>1.01</v>
      </c>
      <c r="AV32" s="3">
        <v>0.97799999999999998</v>
      </c>
      <c r="AW32" s="3">
        <v>0.98299999999999998</v>
      </c>
      <c r="AX32" s="3">
        <v>1.0069999999999999</v>
      </c>
      <c r="AY32" s="3">
        <v>1.0229999999999999</v>
      </c>
      <c r="AZ32" s="3">
        <v>1.01</v>
      </c>
      <c r="BA32" s="3">
        <v>1.024</v>
      </c>
      <c r="BB32" s="33">
        <v>15</v>
      </c>
      <c r="BC32" s="4">
        <v>0.99775000000000014</v>
      </c>
      <c r="BD32" s="3">
        <v>28</v>
      </c>
      <c r="BH32" s="4"/>
    </row>
    <row r="33" spans="1:60" x14ac:dyDescent="0.2">
      <c r="A33" s="3">
        <v>29</v>
      </c>
      <c r="B33" s="3">
        <v>1.0720000000000001</v>
      </c>
      <c r="C33" s="3">
        <v>1.0109999999999999</v>
      </c>
      <c r="D33" s="3">
        <v>0.996</v>
      </c>
      <c r="E33" s="3">
        <v>1.006</v>
      </c>
      <c r="F33" s="3">
        <v>0.98</v>
      </c>
      <c r="G33" s="3">
        <v>0.93100000000000005</v>
      </c>
      <c r="H33" s="3">
        <v>1.0269999999999999</v>
      </c>
      <c r="I33" s="3">
        <v>1.0169999999999999</v>
      </c>
      <c r="J33" s="3">
        <v>0.96299999999999997</v>
      </c>
      <c r="K33" s="3">
        <v>1.006</v>
      </c>
      <c r="L33" s="3">
        <v>1.0349999999999999</v>
      </c>
      <c r="M33" s="3">
        <v>1.0369999999999999</v>
      </c>
      <c r="N33" s="3">
        <v>0.98399999999999999</v>
      </c>
      <c r="O33" s="3">
        <v>1.004</v>
      </c>
      <c r="P33" s="3">
        <v>1.038</v>
      </c>
      <c r="Q33" s="3">
        <v>0.99099999999999999</v>
      </c>
      <c r="R33" s="3">
        <v>0.97199999999999998</v>
      </c>
      <c r="S33" s="3">
        <v>1.0209999999999999</v>
      </c>
      <c r="T33" s="3">
        <v>1.0249999999999999</v>
      </c>
      <c r="U33" s="3">
        <v>1.0549999999999999</v>
      </c>
      <c r="W33" s="33">
        <f t="shared" si="2"/>
        <v>4</v>
      </c>
      <c r="X33" s="4">
        <f t="shared" si="0"/>
        <v>1.0085500000000001</v>
      </c>
      <c r="Y33" s="3">
        <f t="shared" si="1"/>
        <v>4</v>
      </c>
      <c r="AG33" s="3">
        <v>24</v>
      </c>
      <c r="AH33" s="3">
        <v>0.997</v>
      </c>
      <c r="AI33" s="3">
        <v>1</v>
      </c>
      <c r="AJ33" s="3">
        <v>0.99199999999999999</v>
      </c>
      <c r="AK33" s="3">
        <v>1.018</v>
      </c>
      <c r="AL33" s="3">
        <v>0.98499999999999999</v>
      </c>
      <c r="AM33" s="3">
        <v>1.014</v>
      </c>
      <c r="AN33" s="3">
        <v>0.96</v>
      </c>
      <c r="AO33" s="3">
        <v>0.96799999999999997</v>
      </c>
      <c r="AP33" s="3">
        <v>1.024</v>
      </c>
      <c r="AQ33" s="3">
        <v>0.97299999999999998</v>
      </c>
      <c r="AR33" s="3">
        <v>1.0229999999999999</v>
      </c>
      <c r="AS33" s="3">
        <v>0.99099999999999999</v>
      </c>
      <c r="AT33" s="3">
        <v>1.01</v>
      </c>
      <c r="AU33" s="3">
        <v>1.022</v>
      </c>
      <c r="AV33" s="3">
        <v>1.0149999999999999</v>
      </c>
      <c r="AW33" s="3">
        <v>0.97099999999999997</v>
      </c>
      <c r="AX33" s="3">
        <v>0.999</v>
      </c>
      <c r="AY33" s="3">
        <v>1.012</v>
      </c>
      <c r="AZ33" s="3">
        <v>1.028</v>
      </c>
      <c r="BA33" s="3">
        <v>0.94599999999999995</v>
      </c>
      <c r="BB33" s="33">
        <v>45</v>
      </c>
      <c r="BC33" s="4">
        <v>0.99740000000000006</v>
      </c>
      <c r="BD33" s="3">
        <v>29</v>
      </c>
      <c r="BH33" s="4"/>
    </row>
    <row r="34" spans="1:60" x14ac:dyDescent="0.2">
      <c r="A34" s="3">
        <v>30</v>
      </c>
      <c r="B34" s="3">
        <v>0.95</v>
      </c>
      <c r="C34" s="3">
        <v>0.97899999999999998</v>
      </c>
      <c r="D34" s="3">
        <v>1.008</v>
      </c>
      <c r="E34" s="3">
        <v>0.999</v>
      </c>
      <c r="F34" s="3">
        <v>1.0489999999999999</v>
      </c>
      <c r="G34" s="3">
        <v>1.07</v>
      </c>
      <c r="H34" s="3">
        <v>0.95399999999999996</v>
      </c>
      <c r="I34" s="3">
        <v>0.98699999999999999</v>
      </c>
      <c r="J34" s="3">
        <v>1.042</v>
      </c>
      <c r="K34" s="3">
        <v>0.98799999999999999</v>
      </c>
      <c r="L34" s="3">
        <v>0.94299999999999995</v>
      </c>
      <c r="M34" s="3">
        <v>0.96499999999999997</v>
      </c>
      <c r="N34" s="3">
        <v>1.006</v>
      </c>
      <c r="O34" s="3">
        <v>0.97499999999999998</v>
      </c>
      <c r="P34" s="3">
        <v>0.98699999999999999</v>
      </c>
      <c r="Q34" s="3">
        <v>1.0189999999999999</v>
      </c>
      <c r="R34" s="3">
        <v>1.0169999999999999</v>
      </c>
      <c r="S34" s="3">
        <v>0.97099999999999997</v>
      </c>
      <c r="T34" s="3">
        <v>0.97699999999999998</v>
      </c>
      <c r="U34" s="3">
        <v>0.94499999999999995</v>
      </c>
      <c r="W34" s="33">
        <f t="shared" si="2"/>
        <v>46</v>
      </c>
      <c r="X34" s="4">
        <f t="shared" si="0"/>
        <v>0.99154999999999993</v>
      </c>
      <c r="Y34" s="3">
        <f t="shared" si="1"/>
        <v>46</v>
      </c>
      <c r="AG34" s="3">
        <v>7</v>
      </c>
      <c r="AH34" s="3">
        <v>1.081</v>
      </c>
      <c r="AI34" s="3">
        <v>1.014</v>
      </c>
      <c r="AJ34" s="3">
        <v>0.98899999999999999</v>
      </c>
      <c r="AK34" s="3">
        <v>0.96299999999999997</v>
      </c>
      <c r="AL34" s="3">
        <v>1.0069999999999999</v>
      </c>
      <c r="AM34" s="3">
        <v>1.03</v>
      </c>
      <c r="AN34" s="3">
        <v>1.024</v>
      </c>
      <c r="AO34" s="3">
        <v>0.97399999999999998</v>
      </c>
      <c r="AP34" s="3">
        <v>1.022</v>
      </c>
      <c r="AQ34" s="3">
        <v>1.022</v>
      </c>
      <c r="AR34" s="3">
        <v>0.98299999999999998</v>
      </c>
      <c r="AS34" s="3">
        <v>1.012</v>
      </c>
      <c r="AT34" s="3">
        <v>0.97799999999999998</v>
      </c>
      <c r="AU34" s="3">
        <v>0.998</v>
      </c>
      <c r="AV34" s="3">
        <v>0.95699999999999996</v>
      </c>
      <c r="AW34" s="3">
        <v>1.0029999999999999</v>
      </c>
      <c r="AX34" s="3">
        <v>0.97699999999999998</v>
      </c>
      <c r="AY34" s="3">
        <v>0.94399999999999995</v>
      </c>
      <c r="AZ34" s="3">
        <v>0.94099999999999995</v>
      </c>
      <c r="BA34" s="3">
        <v>1.0249999999999999</v>
      </c>
      <c r="BB34" s="33">
        <v>13</v>
      </c>
      <c r="BC34" s="4">
        <v>0.99719999999999975</v>
      </c>
      <c r="BD34" s="3">
        <v>30</v>
      </c>
      <c r="BH34" s="4"/>
    </row>
    <row r="35" spans="1:60" x14ac:dyDescent="0.2">
      <c r="A35" s="3">
        <v>31</v>
      </c>
      <c r="B35" s="3">
        <v>1.0489999999999999</v>
      </c>
      <c r="C35" s="3">
        <v>1.002</v>
      </c>
      <c r="D35" s="3">
        <v>0.94899999999999995</v>
      </c>
      <c r="E35" s="3">
        <v>0.97399999999999998</v>
      </c>
      <c r="F35" s="3">
        <v>1.0109999999999999</v>
      </c>
      <c r="G35" s="3">
        <v>1.0640000000000001</v>
      </c>
      <c r="H35" s="3">
        <v>0.97399999999999998</v>
      </c>
      <c r="I35" s="3">
        <v>1.018</v>
      </c>
      <c r="J35" s="3">
        <v>1.02</v>
      </c>
      <c r="K35" s="3">
        <v>0.98499999999999999</v>
      </c>
      <c r="L35" s="3">
        <v>1.0049999999999999</v>
      </c>
      <c r="M35" s="3">
        <v>1.0249999999999999</v>
      </c>
      <c r="N35" s="3">
        <v>0.96899999999999997</v>
      </c>
      <c r="O35" s="3">
        <v>1.0029999999999999</v>
      </c>
      <c r="P35" s="3">
        <v>0.95899999999999996</v>
      </c>
      <c r="Q35" s="3">
        <v>0.98899999999999999</v>
      </c>
      <c r="R35" s="3">
        <v>1.0129999999999999</v>
      </c>
      <c r="S35" s="3">
        <v>0.97799999999999998</v>
      </c>
      <c r="T35" s="3">
        <v>0.998</v>
      </c>
      <c r="U35" s="3">
        <v>1.0589999999999999</v>
      </c>
      <c r="W35" s="33">
        <f t="shared" si="2"/>
        <v>3</v>
      </c>
      <c r="X35" s="4">
        <f t="shared" si="0"/>
        <v>1.0022000000000002</v>
      </c>
      <c r="Y35" s="3">
        <f t="shared" si="1"/>
        <v>20</v>
      </c>
      <c r="AG35" s="3">
        <v>49</v>
      </c>
      <c r="AH35" s="3">
        <v>0.99199999999999999</v>
      </c>
      <c r="AI35" s="3">
        <v>1.044</v>
      </c>
      <c r="AJ35" s="3">
        <v>1.01</v>
      </c>
      <c r="AK35" s="3">
        <v>0.98699999999999999</v>
      </c>
      <c r="AL35" s="3">
        <v>0.96</v>
      </c>
      <c r="AM35" s="3">
        <v>0.98399999999999999</v>
      </c>
      <c r="AN35" s="3">
        <v>1.01</v>
      </c>
      <c r="AO35" s="3">
        <v>0.96099999999999997</v>
      </c>
      <c r="AP35" s="3">
        <v>1.01</v>
      </c>
      <c r="AQ35" s="3">
        <v>1.0129999999999999</v>
      </c>
      <c r="AR35" s="3">
        <v>0.97799999999999998</v>
      </c>
      <c r="AS35" s="3">
        <v>0.98199999999999998</v>
      </c>
      <c r="AT35" s="3">
        <v>0.98499999999999999</v>
      </c>
      <c r="AU35" s="3">
        <v>1.036</v>
      </c>
      <c r="AV35" s="3">
        <v>0.96099999999999997</v>
      </c>
      <c r="AW35" s="3">
        <v>0.99199999999999999</v>
      </c>
      <c r="AX35" s="3">
        <v>1.0069999999999999</v>
      </c>
      <c r="AY35" s="3">
        <v>0.98199999999999998</v>
      </c>
      <c r="AZ35" s="3">
        <v>1.034</v>
      </c>
      <c r="BA35" s="3">
        <v>1.004</v>
      </c>
      <c r="BB35" s="33">
        <v>25</v>
      </c>
      <c r="BC35" s="4">
        <v>0.99659999999999993</v>
      </c>
      <c r="BD35" s="3">
        <v>31</v>
      </c>
      <c r="BH35" s="4"/>
    </row>
    <row r="36" spans="1:60" x14ac:dyDescent="0.2">
      <c r="A36" s="3">
        <v>32</v>
      </c>
      <c r="B36" s="3">
        <v>0.96399999999999997</v>
      </c>
      <c r="C36" s="3">
        <v>0.97599999999999998</v>
      </c>
      <c r="D36" s="3">
        <v>1.0580000000000001</v>
      </c>
      <c r="E36" s="3">
        <v>1.0289999999999999</v>
      </c>
      <c r="F36" s="3">
        <v>0.996</v>
      </c>
      <c r="G36" s="3">
        <v>0.94599999999999995</v>
      </c>
      <c r="H36" s="3">
        <v>1.016</v>
      </c>
      <c r="I36" s="3">
        <v>0.96099999999999997</v>
      </c>
      <c r="J36" s="3">
        <v>0.97599999999999998</v>
      </c>
      <c r="K36" s="3">
        <v>1.0089999999999999</v>
      </c>
      <c r="L36" s="3">
        <v>0.999</v>
      </c>
      <c r="M36" s="3">
        <v>0.97199999999999998</v>
      </c>
      <c r="N36" s="3">
        <v>1.04</v>
      </c>
      <c r="O36" s="3">
        <v>0.98799999999999999</v>
      </c>
      <c r="P36" s="3">
        <v>1.0349999999999999</v>
      </c>
      <c r="Q36" s="3">
        <v>0.998</v>
      </c>
      <c r="R36" s="3">
        <v>0.99</v>
      </c>
      <c r="S36" s="3">
        <v>1.0029999999999999</v>
      </c>
      <c r="T36" s="3">
        <v>0.97799999999999998</v>
      </c>
      <c r="U36" s="3">
        <v>0.95399999999999996</v>
      </c>
      <c r="W36" s="33">
        <f t="shared" si="2"/>
        <v>43</v>
      </c>
      <c r="X36" s="4">
        <f t="shared" si="0"/>
        <v>0.99440000000000006</v>
      </c>
      <c r="Y36" s="3">
        <f t="shared" si="1"/>
        <v>39</v>
      </c>
      <c r="AG36" s="3">
        <v>1</v>
      </c>
      <c r="AH36" s="3">
        <v>0.99399999999999999</v>
      </c>
      <c r="AI36" s="3">
        <v>1.022</v>
      </c>
      <c r="AJ36" s="3">
        <v>1.01</v>
      </c>
      <c r="AK36" s="3">
        <v>0.94899999999999995</v>
      </c>
      <c r="AL36" s="3">
        <v>0.96699999999999997</v>
      </c>
      <c r="AM36" s="3">
        <v>0.99099999999999999</v>
      </c>
      <c r="AN36" s="3">
        <v>1.0309999999999999</v>
      </c>
      <c r="AO36" s="3">
        <v>1.02</v>
      </c>
      <c r="AP36" s="3">
        <v>0.97499999999999998</v>
      </c>
      <c r="AQ36" s="3">
        <v>1.0529999999999999</v>
      </c>
      <c r="AR36" s="3">
        <v>0.96299999999999997</v>
      </c>
      <c r="AS36" s="3">
        <v>1.016</v>
      </c>
      <c r="AT36" s="3">
        <v>0.98299999999999998</v>
      </c>
      <c r="AU36" s="3">
        <v>1.0149999999999999</v>
      </c>
      <c r="AV36" s="3">
        <v>1.028</v>
      </c>
      <c r="AW36" s="3">
        <v>1.014</v>
      </c>
      <c r="AX36" s="3">
        <v>0.99299999999999999</v>
      </c>
      <c r="AY36" s="3">
        <v>1.0369999999999999</v>
      </c>
      <c r="AZ36" s="3">
        <v>0.92600000000000005</v>
      </c>
      <c r="BA36" s="3">
        <v>0.94399999999999995</v>
      </c>
      <c r="BB36" s="33">
        <v>47</v>
      </c>
      <c r="BC36" s="4">
        <v>0.99654999999999971</v>
      </c>
      <c r="BD36" s="3">
        <v>32</v>
      </c>
      <c r="BH36" s="4"/>
    </row>
    <row r="37" spans="1:60" x14ac:dyDescent="0.2">
      <c r="A37" s="3">
        <v>33</v>
      </c>
      <c r="B37" s="3">
        <v>0.98699999999999999</v>
      </c>
      <c r="C37" s="3">
        <v>1.006</v>
      </c>
      <c r="D37" s="3">
        <v>1.004</v>
      </c>
      <c r="E37" s="3">
        <v>1.0249999999999999</v>
      </c>
      <c r="F37" s="3">
        <v>0.99199999999999999</v>
      </c>
      <c r="G37" s="3">
        <v>1.06</v>
      </c>
      <c r="H37" s="3">
        <v>1.0049999999999999</v>
      </c>
      <c r="I37" s="3">
        <v>1.0049999999999999</v>
      </c>
      <c r="J37" s="3">
        <v>0.997</v>
      </c>
      <c r="K37" s="3">
        <v>1.0089999999999999</v>
      </c>
      <c r="L37" s="3">
        <v>1.0269999999999999</v>
      </c>
      <c r="M37" s="3">
        <v>1.014</v>
      </c>
      <c r="N37" s="3">
        <v>0.98699999999999999</v>
      </c>
      <c r="O37" s="3">
        <v>0.98699999999999999</v>
      </c>
      <c r="P37" s="3">
        <v>0.999</v>
      </c>
      <c r="Q37" s="3">
        <v>0.96199999999999997</v>
      </c>
      <c r="R37" s="3">
        <v>0.97699999999999998</v>
      </c>
      <c r="S37" s="3">
        <v>0.97899999999999998</v>
      </c>
      <c r="T37" s="3">
        <v>0.999</v>
      </c>
      <c r="U37" s="3">
        <v>0.98899999999999999</v>
      </c>
      <c r="W37" s="33">
        <f t="shared" ref="W37:W54" si="3">RANK(U37,$U$5:$U$104)</f>
        <v>31</v>
      </c>
      <c r="X37" s="4">
        <f t="shared" ref="X37:X54" si="4">AVERAGE(B37:U37)</f>
        <v>1.0004999999999999</v>
      </c>
      <c r="Y37" s="3">
        <f t="shared" si="1"/>
        <v>25</v>
      </c>
      <c r="AG37" s="3">
        <v>47</v>
      </c>
      <c r="AH37" s="3">
        <v>0.98899999999999999</v>
      </c>
      <c r="AI37" s="3">
        <v>0.98699999999999999</v>
      </c>
      <c r="AJ37" s="3">
        <v>1.0129999999999999</v>
      </c>
      <c r="AK37" s="3">
        <v>1.0329999999999999</v>
      </c>
      <c r="AL37" s="3">
        <v>0.94399999999999995</v>
      </c>
      <c r="AM37" s="3">
        <v>0.98599999999999999</v>
      </c>
      <c r="AN37" s="3">
        <v>0.99299999999999999</v>
      </c>
      <c r="AO37" s="3">
        <v>0.97199999999999998</v>
      </c>
      <c r="AP37" s="3">
        <v>1.034</v>
      </c>
      <c r="AQ37" s="3">
        <v>0.96499999999999997</v>
      </c>
      <c r="AR37" s="3">
        <v>0.999</v>
      </c>
      <c r="AS37" s="3">
        <v>1.0109999999999999</v>
      </c>
      <c r="AT37" s="3">
        <v>0.98</v>
      </c>
      <c r="AU37" s="3">
        <v>1.002</v>
      </c>
      <c r="AV37" s="3">
        <v>0.999</v>
      </c>
      <c r="AW37" s="3">
        <v>0.96499999999999997</v>
      </c>
      <c r="AX37" s="3">
        <v>1.0329999999999999</v>
      </c>
      <c r="AY37" s="3">
        <v>1.0569999999999999</v>
      </c>
      <c r="AZ37" s="3">
        <v>0.96399999999999997</v>
      </c>
      <c r="BA37" s="3">
        <v>1.004</v>
      </c>
      <c r="BB37" s="33">
        <v>25</v>
      </c>
      <c r="BC37" s="4">
        <v>0.99649999999999994</v>
      </c>
      <c r="BD37" s="3">
        <v>33</v>
      </c>
      <c r="BH37" s="4"/>
    </row>
    <row r="38" spans="1:60" x14ac:dyDescent="0.2">
      <c r="A38" s="3">
        <v>34</v>
      </c>
      <c r="B38" s="3">
        <v>1.006</v>
      </c>
      <c r="C38" s="3">
        <v>0.98</v>
      </c>
      <c r="D38" s="3">
        <v>0.995</v>
      </c>
      <c r="E38" s="3">
        <v>0.99099999999999999</v>
      </c>
      <c r="F38" s="3">
        <v>1.0109999999999999</v>
      </c>
      <c r="G38" s="3">
        <v>0.92700000000000005</v>
      </c>
      <c r="H38" s="3">
        <v>0.98699999999999999</v>
      </c>
      <c r="I38" s="3">
        <v>1.006</v>
      </c>
      <c r="J38" s="3">
        <v>0.98599999999999999</v>
      </c>
      <c r="K38" s="3">
        <v>0.97699999999999998</v>
      </c>
      <c r="L38" s="3">
        <v>0.97299999999999998</v>
      </c>
      <c r="M38" s="3">
        <v>0.98499999999999999</v>
      </c>
      <c r="N38" s="3">
        <v>0.99299999999999999</v>
      </c>
      <c r="O38" s="3">
        <v>1.024</v>
      </c>
      <c r="P38" s="3">
        <v>1.0009999999999999</v>
      </c>
      <c r="Q38" s="3">
        <v>1.0580000000000001</v>
      </c>
      <c r="R38" s="3">
        <v>1.0229999999999999</v>
      </c>
      <c r="S38" s="3">
        <v>1.046</v>
      </c>
      <c r="T38" s="3">
        <v>1.014</v>
      </c>
      <c r="U38" s="3">
        <v>0.99399999999999999</v>
      </c>
      <c r="W38" s="33">
        <f t="shared" si="3"/>
        <v>28</v>
      </c>
      <c r="X38" s="4">
        <f t="shared" si="4"/>
        <v>0.99885000000000002</v>
      </c>
      <c r="Y38" s="3">
        <f t="shared" si="1"/>
        <v>27</v>
      </c>
      <c r="AG38" s="3">
        <v>25</v>
      </c>
      <c r="AH38" s="3">
        <v>0.96499999999999997</v>
      </c>
      <c r="AI38" s="3">
        <v>0.99199999999999999</v>
      </c>
      <c r="AJ38" s="3">
        <v>0.99299999999999999</v>
      </c>
      <c r="AK38" s="3">
        <v>1.0089999999999999</v>
      </c>
      <c r="AL38" s="3">
        <v>0.998</v>
      </c>
      <c r="AM38" s="3">
        <v>0.97899999999999998</v>
      </c>
      <c r="AN38" s="3">
        <v>0.999</v>
      </c>
      <c r="AO38" s="3">
        <v>1.0249999999999999</v>
      </c>
      <c r="AP38" s="3">
        <v>0.97099999999999997</v>
      </c>
      <c r="AQ38" s="3">
        <v>0.97499999999999998</v>
      </c>
      <c r="AR38" s="3">
        <v>1.036</v>
      </c>
      <c r="AS38" s="3">
        <v>0.97099999999999997</v>
      </c>
      <c r="AT38" s="3">
        <v>1.0029999999999999</v>
      </c>
      <c r="AU38" s="3">
        <v>0.96899999999999997</v>
      </c>
      <c r="AV38" s="3">
        <v>1.036</v>
      </c>
      <c r="AW38" s="3">
        <v>0.99299999999999999</v>
      </c>
      <c r="AX38" s="3">
        <v>0.997</v>
      </c>
      <c r="AY38" s="3">
        <v>0.96299999999999997</v>
      </c>
      <c r="AZ38" s="3">
        <v>1.038</v>
      </c>
      <c r="BA38" s="3">
        <v>1.014</v>
      </c>
      <c r="BB38" s="33">
        <v>21</v>
      </c>
      <c r="BC38" s="4">
        <v>0.99629999999999996</v>
      </c>
      <c r="BD38" s="3">
        <v>34</v>
      </c>
      <c r="BH38" s="4"/>
    </row>
    <row r="39" spans="1:60" x14ac:dyDescent="0.2">
      <c r="A39" s="3">
        <v>35</v>
      </c>
      <c r="B39" s="3">
        <v>1.0069999999999999</v>
      </c>
      <c r="C39" s="3">
        <v>1.032</v>
      </c>
      <c r="D39" s="3">
        <v>1.028</v>
      </c>
      <c r="E39" s="3">
        <v>0.96099999999999997</v>
      </c>
      <c r="F39" s="3">
        <v>1.0089999999999999</v>
      </c>
      <c r="G39" s="3">
        <v>0.99199999999999999</v>
      </c>
      <c r="H39" s="3">
        <v>1</v>
      </c>
      <c r="I39" s="3">
        <v>1.004</v>
      </c>
      <c r="J39" s="3">
        <v>0.98299999999999998</v>
      </c>
      <c r="K39" s="3">
        <v>1.012</v>
      </c>
      <c r="L39" s="3">
        <v>0.995</v>
      </c>
      <c r="M39" s="3">
        <v>1</v>
      </c>
      <c r="N39" s="3">
        <v>0.99299999999999999</v>
      </c>
      <c r="O39" s="3">
        <v>1.004</v>
      </c>
      <c r="P39" s="3">
        <v>1.0469999999999999</v>
      </c>
      <c r="Q39" s="3">
        <v>0.996</v>
      </c>
      <c r="R39" s="3">
        <v>1.0069999999999999</v>
      </c>
      <c r="S39" s="3">
        <v>1.0589999999999999</v>
      </c>
      <c r="T39" s="3">
        <v>0.99399999999999999</v>
      </c>
      <c r="U39" s="3">
        <v>1.0209999999999999</v>
      </c>
      <c r="W39" s="33">
        <f t="shared" si="3"/>
        <v>17</v>
      </c>
      <c r="X39" s="4">
        <f t="shared" si="4"/>
        <v>1.0072000000000001</v>
      </c>
      <c r="Y39" s="3">
        <f t="shared" si="1"/>
        <v>9</v>
      </c>
      <c r="AG39" s="3">
        <v>3</v>
      </c>
      <c r="AH39" s="3">
        <v>0.97399999999999998</v>
      </c>
      <c r="AI39" s="3">
        <v>1.002</v>
      </c>
      <c r="AJ39" s="3">
        <v>0.99099999999999999</v>
      </c>
      <c r="AK39" s="3">
        <v>1.012</v>
      </c>
      <c r="AL39" s="3">
        <v>1.0189999999999999</v>
      </c>
      <c r="AM39" s="3">
        <v>1</v>
      </c>
      <c r="AN39" s="3">
        <v>1.008</v>
      </c>
      <c r="AO39" s="3">
        <v>1.0029999999999999</v>
      </c>
      <c r="AP39" s="3">
        <v>0.95899999999999996</v>
      </c>
      <c r="AQ39" s="3">
        <v>0.97499999999999998</v>
      </c>
      <c r="AR39" s="3">
        <v>1.024</v>
      </c>
      <c r="AS39" s="3">
        <v>1.042</v>
      </c>
      <c r="AT39" s="3">
        <v>1.01</v>
      </c>
      <c r="AU39" s="3">
        <v>1.016</v>
      </c>
      <c r="AV39" s="3">
        <v>1.002</v>
      </c>
      <c r="AW39" s="3">
        <v>0.999</v>
      </c>
      <c r="AX39" s="3">
        <v>0.94499999999999995</v>
      </c>
      <c r="AY39" s="3">
        <v>0.94199999999999995</v>
      </c>
      <c r="AZ39" s="3">
        <v>1.024</v>
      </c>
      <c r="BA39" s="3">
        <v>0.96299999999999997</v>
      </c>
      <c r="BB39" s="33">
        <v>39</v>
      </c>
      <c r="BC39" s="4">
        <v>0.99550000000000005</v>
      </c>
      <c r="BD39" s="3">
        <v>35</v>
      </c>
      <c r="BH39" s="4"/>
    </row>
    <row r="40" spans="1:60" x14ac:dyDescent="0.2">
      <c r="A40" s="3">
        <v>36</v>
      </c>
      <c r="B40" s="3">
        <v>0.98</v>
      </c>
      <c r="C40" s="3">
        <v>0.97699999999999998</v>
      </c>
      <c r="D40" s="3">
        <v>0.97499999999999998</v>
      </c>
      <c r="E40" s="3">
        <v>1.0309999999999999</v>
      </c>
      <c r="F40" s="3">
        <v>1.004</v>
      </c>
      <c r="G40" s="3">
        <v>1.018</v>
      </c>
      <c r="H40" s="3">
        <v>0.99299999999999999</v>
      </c>
      <c r="I40" s="3">
        <v>1.002</v>
      </c>
      <c r="J40" s="3">
        <v>1.0169999999999999</v>
      </c>
      <c r="K40" s="3">
        <v>0.98399999999999999</v>
      </c>
      <c r="L40" s="3">
        <v>0.997</v>
      </c>
      <c r="M40" s="3">
        <v>1.0029999999999999</v>
      </c>
      <c r="N40" s="3">
        <v>1.012</v>
      </c>
      <c r="O40" s="3">
        <v>0.98799999999999999</v>
      </c>
      <c r="P40" s="3">
        <v>0.93400000000000005</v>
      </c>
      <c r="Q40" s="3">
        <v>0.99299999999999999</v>
      </c>
      <c r="R40" s="3">
        <v>0.99399999999999999</v>
      </c>
      <c r="S40" s="3">
        <v>0.96899999999999997</v>
      </c>
      <c r="T40" s="3">
        <v>1.008</v>
      </c>
      <c r="U40" s="3">
        <v>1.016</v>
      </c>
      <c r="W40" s="33">
        <f t="shared" si="3"/>
        <v>20</v>
      </c>
      <c r="X40" s="4">
        <f t="shared" si="4"/>
        <v>0.99475000000000013</v>
      </c>
      <c r="Y40" s="3">
        <f t="shared" si="1"/>
        <v>38</v>
      </c>
      <c r="AG40" s="3">
        <v>11</v>
      </c>
      <c r="AH40" s="3">
        <v>0.95499999999999996</v>
      </c>
      <c r="AI40" s="3">
        <v>1.03</v>
      </c>
      <c r="AJ40" s="3">
        <v>0.96799999999999997</v>
      </c>
      <c r="AK40" s="3">
        <v>0.96699999999999997</v>
      </c>
      <c r="AL40" s="3">
        <v>1.0029999999999999</v>
      </c>
      <c r="AM40" s="3">
        <v>1.0149999999999999</v>
      </c>
      <c r="AN40" s="3">
        <v>1.0389999999999999</v>
      </c>
      <c r="AO40" s="3">
        <v>1.002</v>
      </c>
      <c r="AP40" s="3">
        <v>0.99399999999999999</v>
      </c>
      <c r="AQ40" s="3">
        <v>1.0269999999999999</v>
      </c>
      <c r="AR40" s="3">
        <v>1.0069999999999999</v>
      </c>
      <c r="AS40" s="3">
        <v>0.97499999999999998</v>
      </c>
      <c r="AT40" s="3">
        <v>0.98399999999999999</v>
      </c>
      <c r="AU40" s="3">
        <v>0.96</v>
      </c>
      <c r="AV40" s="3">
        <v>1.038</v>
      </c>
      <c r="AW40" s="3">
        <v>0.998</v>
      </c>
      <c r="AX40" s="3">
        <v>0.98199999999999998</v>
      </c>
      <c r="AY40" s="3">
        <v>0.97199999999999998</v>
      </c>
      <c r="AZ40" s="3">
        <v>1.0489999999999999</v>
      </c>
      <c r="BA40" s="3">
        <v>0.93899999999999995</v>
      </c>
      <c r="BB40" s="33">
        <v>48</v>
      </c>
      <c r="BC40" s="4">
        <v>0.99519999999999997</v>
      </c>
      <c r="BD40" s="3">
        <v>36</v>
      </c>
      <c r="BH40" s="4"/>
    </row>
    <row r="41" spans="1:60" x14ac:dyDescent="0.2">
      <c r="A41" s="3">
        <v>37</v>
      </c>
      <c r="B41" s="3">
        <v>0.98699999999999999</v>
      </c>
      <c r="C41" s="3">
        <v>0.98</v>
      </c>
      <c r="D41" s="3">
        <v>1.0029999999999999</v>
      </c>
      <c r="E41" s="3">
        <v>1.01</v>
      </c>
      <c r="F41" s="3">
        <v>1.022</v>
      </c>
      <c r="G41" s="3">
        <v>0.96799999999999997</v>
      </c>
      <c r="H41" s="3">
        <v>1.0529999999999999</v>
      </c>
      <c r="I41" s="3">
        <v>1.016</v>
      </c>
      <c r="J41" s="3">
        <v>1.0169999999999999</v>
      </c>
      <c r="K41" s="3">
        <v>1.075</v>
      </c>
      <c r="L41" s="3">
        <v>0.95</v>
      </c>
      <c r="M41" s="3">
        <v>0.99</v>
      </c>
      <c r="N41" s="3">
        <v>1.014</v>
      </c>
      <c r="O41" s="3">
        <v>1.0089999999999999</v>
      </c>
      <c r="P41" s="3">
        <v>1.036</v>
      </c>
      <c r="Q41" s="3">
        <v>1.0009999999999999</v>
      </c>
      <c r="R41" s="3">
        <v>0.98699999999999999</v>
      </c>
      <c r="S41" s="3">
        <v>1.0169999999999999</v>
      </c>
      <c r="T41" s="3">
        <v>0.98699999999999999</v>
      </c>
      <c r="U41" s="3">
        <v>0.96599999999999997</v>
      </c>
      <c r="W41" s="33">
        <f t="shared" si="3"/>
        <v>38</v>
      </c>
      <c r="X41" s="4">
        <f t="shared" si="4"/>
        <v>1.0043999999999997</v>
      </c>
      <c r="Y41" s="3">
        <f t="shared" si="1"/>
        <v>16</v>
      </c>
      <c r="AG41" s="3">
        <v>27</v>
      </c>
      <c r="AH41" s="3">
        <v>0.96899999999999997</v>
      </c>
      <c r="AI41" s="3">
        <v>0.97399999999999998</v>
      </c>
      <c r="AJ41" s="3">
        <v>0.98399999999999999</v>
      </c>
      <c r="AK41" s="3">
        <v>1.0149999999999999</v>
      </c>
      <c r="AL41" s="3">
        <v>0.98399999999999999</v>
      </c>
      <c r="AM41" s="3">
        <v>1.0029999999999999</v>
      </c>
      <c r="AN41" s="3">
        <v>0.99199999999999999</v>
      </c>
      <c r="AO41" s="3">
        <v>1.0149999999999999</v>
      </c>
      <c r="AP41" s="3">
        <v>0.98599999999999999</v>
      </c>
      <c r="AQ41" s="3">
        <v>0.99199999999999999</v>
      </c>
      <c r="AR41" s="3">
        <v>0.98599999999999999</v>
      </c>
      <c r="AS41" s="3">
        <v>1.01</v>
      </c>
      <c r="AT41" s="3">
        <v>0.96199999999999997</v>
      </c>
      <c r="AU41" s="3">
        <v>1.0269999999999999</v>
      </c>
      <c r="AV41" s="3">
        <v>1.056</v>
      </c>
      <c r="AW41" s="3">
        <v>0.99099999999999999</v>
      </c>
      <c r="AX41" s="3">
        <v>0.94899999999999995</v>
      </c>
      <c r="AY41" s="3">
        <v>1.032</v>
      </c>
      <c r="AZ41" s="3">
        <v>1.0549999999999999</v>
      </c>
      <c r="BA41" s="3">
        <v>0.91900000000000004</v>
      </c>
      <c r="BB41" s="33">
        <v>50</v>
      </c>
      <c r="BC41" s="4">
        <v>0.99505000000000021</v>
      </c>
      <c r="BD41" s="3">
        <v>37</v>
      </c>
      <c r="BH41" s="4"/>
    </row>
    <row r="42" spans="1:60" x14ac:dyDescent="0.2">
      <c r="A42" s="3">
        <v>38</v>
      </c>
      <c r="B42" s="3">
        <v>0.996</v>
      </c>
      <c r="C42" s="3">
        <v>1.0289999999999999</v>
      </c>
      <c r="D42" s="3">
        <v>0.999</v>
      </c>
      <c r="E42" s="3">
        <v>0.98299999999999998</v>
      </c>
      <c r="F42" s="3">
        <v>0.96299999999999997</v>
      </c>
      <c r="G42" s="3">
        <v>1.038</v>
      </c>
      <c r="H42" s="3">
        <v>0.95099999999999996</v>
      </c>
      <c r="I42" s="3">
        <v>0.97699999999999998</v>
      </c>
      <c r="J42" s="3">
        <v>0.97399999999999998</v>
      </c>
      <c r="K42" s="3">
        <v>0.94699999999999995</v>
      </c>
      <c r="L42" s="3">
        <v>1.0580000000000001</v>
      </c>
      <c r="M42" s="3">
        <v>1.024</v>
      </c>
      <c r="N42" s="3">
        <v>0.98099999999999998</v>
      </c>
      <c r="O42" s="3">
        <v>1.01</v>
      </c>
      <c r="P42" s="3">
        <v>0.97799999999999998</v>
      </c>
      <c r="Q42" s="3">
        <v>0.98299999999999998</v>
      </c>
      <c r="R42" s="3">
        <v>1.0069999999999999</v>
      </c>
      <c r="S42" s="3">
        <v>1.0229999999999999</v>
      </c>
      <c r="T42" s="3">
        <v>1.01</v>
      </c>
      <c r="U42" s="3">
        <v>1.024</v>
      </c>
      <c r="W42" s="33">
        <f t="shared" si="3"/>
        <v>15</v>
      </c>
      <c r="X42" s="4">
        <f t="shared" si="4"/>
        <v>0.99775000000000014</v>
      </c>
      <c r="Y42" s="3">
        <f t="shared" si="1"/>
        <v>28</v>
      </c>
      <c r="AG42" s="3">
        <v>36</v>
      </c>
      <c r="AH42" s="3">
        <v>0.98</v>
      </c>
      <c r="AI42" s="3">
        <v>0.97699999999999998</v>
      </c>
      <c r="AJ42" s="3">
        <v>0.97499999999999998</v>
      </c>
      <c r="AK42" s="3">
        <v>1.0309999999999999</v>
      </c>
      <c r="AL42" s="3">
        <v>1.004</v>
      </c>
      <c r="AM42" s="3">
        <v>1.018</v>
      </c>
      <c r="AN42" s="3">
        <v>0.99299999999999999</v>
      </c>
      <c r="AO42" s="3">
        <v>1.002</v>
      </c>
      <c r="AP42" s="3">
        <v>1.0169999999999999</v>
      </c>
      <c r="AQ42" s="3">
        <v>0.98399999999999999</v>
      </c>
      <c r="AR42" s="3">
        <v>0.997</v>
      </c>
      <c r="AS42" s="3">
        <v>1.0029999999999999</v>
      </c>
      <c r="AT42" s="3">
        <v>1.012</v>
      </c>
      <c r="AU42" s="3">
        <v>0.98799999999999999</v>
      </c>
      <c r="AV42" s="3">
        <v>0.93400000000000005</v>
      </c>
      <c r="AW42" s="3">
        <v>0.99299999999999999</v>
      </c>
      <c r="AX42" s="3">
        <v>0.99399999999999999</v>
      </c>
      <c r="AY42" s="3">
        <v>0.96899999999999997</v>
      </c>
      <c r="AZ42" s="3">
        <v>1.008</v>
      </c>
      <c r="BA42" s="3">
        <v>1.016</v>
      </c>
      <c r="BB42" s="33">
        <v>20</v>
      </c>
      <c r="BC42" s="4">
        <v>0.99475000000000013</v>
      </c>
      <c r="BD42" s="3">
        <v>38</v>
      </c>
      <c r="BH42" s="4"/>
    </row>
    <row r="43" spans="1:60" x14ac:dyDescent="0.2">
      <c r="A43" s="3">
        <v>39</v>
      </c>
      <c r="B43" s="3">
        <v>1.0640000000000001</v>
      </c>
      <c r="C43" s="3">
        <v>0.96399999999999997</v>
      </c>
      <c r="D43" s="3">
        <v>1.0069999999999999</v>
      </c>
      <c r="E43" s="3">
        <v>0.95299999999999996</v>
      </c>
      <c r="F43" s="3">
        <v>1.0609999999999999</v>
      </c>
      <c r="G43" s="3">
        <v>1.048</v>
      </c>
      <c r="H43" s="3">
        <v>0.95699999999999996</v>
      </c>
      <c r="I43" s="3">
        <v>1.0569999999999999</v>
      </c>
      <c r="J43" s="3">
        <v>1.038</v>
      </c>
      <c r="K43" s="3">
        <v>0.97</v>
      </c>
      <c r="L43" s="3">
        <v>1.01</v>
      </c>
      <c r="M43" s="3">
        <v>1.016</v>
      </c>
      <c r="N43" s="3">
        <v>0.98</v>
      </c>
      <c r="O43" s="3">
        <v>1.0820000000000001</v>
      </c>
      <c r="P43" s="3">
        <v>0.99199999999999999</v>
      </c>
      <c r="Q43" s="3">
        <v>1.024</v>
      </c>
      <c r="R43" s="3">
        <v>0.97799999999999998</v>
      </c>
      <c r="S43" s="3">
        <v>1.0449999999999999</v>
      </c>
      <c r="T43" s="3">
        <v>0.96899999999999997</v>
      </c>
      <c r="U43" s="3">
        <v>0.93500000000000005</v>
      </c>
      <c r="W43" s="33">
        <f t="shared" si="3"/>
        <v>49</v>
      </c>
      <c r="X43" s="4">
        <f t="shared" si="4"/>
        <v>1.0075000000000001</v>
      </c>
      <c r="Y43" s="3">
        <f t="shared" si="1"/>
        <v>8</v>
      </c>
      <c r="AG43" s="3">
        <v>32</v>
      </c>
      <c r="AH43" s="3">
        <v>0.96399999999999997</v>
      </c>
      <c r="AI43" s="3">
        <v>0.97599999999999998</v>
      </c>
      <c r="AJ43" s="3">
        <v>1.0580000000000001</v>
      </c>
      <c r="AK43" s="3">
        <v>1.0289999999999999</v>
      </c>
      <c r="AL43" s="3">
        <v>0.996</v>
      </c>
      <c r="AM43" s="3">
        <v>0.94599999999999995</v>
      </c>
      <c r="AN43" s="3">
        <v>1.016</v>
      </c>
      <c r="AO43" s="3">
        <v>0.96099999999999997</v>
      </c>
      <c r="AP43" s="3">
        <v>0.97599999999999998</v>
      </c>
      <c r="AQ43" s="3">
        <v>1.0089999999999999</v>
      </c>
      <c r="AR43" s="3">
        <v>0.999</v>
      </c>
      <c r="AS43" s="3">
        <v>0.97199999999999998</v>
      </c>
      <c r="AT43" s="3">
        <v>1.04</v>
      </c>
      <c r="AU43" s="3">
        <v>0.98799999999999999</v>
      </c>
      <c r="AV43" s="3">
        <v>1.0349999999999999</v>
      </c>
      <c r="AW43" s="3">
        <v>0.998</v>
      </c>
      <c r="AX43" s="3">
        <v>0.99</v>
      </c>
      <c r="AY43" s="3">
        <v>1.0029999999999999</v>
      </c>
      <c r="AZ43" s="3">
        <v>0.97799999999999998</v>
      </c>
      <c r="BA43" s="3">
        <v>0.95399999999999996</v>
      </c>
      <c r="BB43" s="33">
        <v>43</v>
      </c>
      <c r="BC43" s="4">
        <v>0.99440000000000006</v>
      </c>
      <c r="BD43" s="3">
        <v>39</v>
      </c>
      <c r="BH43" s="4"/>
    </row>
    <row r="44" spans="1:60" x14ac:dyDescent="0.2">
      <c r="A44" s="3">
        <v>40</v>
      </c>
      <c r="B44" s="3">
        <v>0.94</v>
      </c>
      <c r="C44" s="3">
        <v>1.0109999999999999</v>
      </c>
      <c r="D44" s="3">
        <v>1.0249999999999999</v>
      </c>
      <c r="E44" s="3">
        <v>1.0509999999999999</v>
      </c>
      <c r="F44" s="3">
        <v>0.94299999999999995</v>
      </c>
      <c r="G44" s="3">
        <v>0.98199999999999998</v>
      </c>
      <c r="H44" s="3">
        <v>1.0389999999999999</v>
      </c>
      <c r="I44" s="3">
        <v>0.95</v>
      </c>
      <c r="J44" s="3">
        <v>0.97099999999999997</v>
      </c>
      <c r="K44" s="3">
        <v>1.0189999999999999</v>
      </c>
      <c r="L44" s="3">
        <v>0.995</v>
      </c>
      <c r="M44" s="3">
        <v>0.98199999999999998</v>
      </c>
      <c r="N44" s="3">
        <v>1.0069999999999999</v>
      </c>
      <c r="O44" s="3">
        <v>0.92500000000000004</v>
      </c>
      <c r="P44" s="3">
        <v>1.004</v>
      </c>
      <c r="Q44" s="3">
        <v>0.96899999999999997</v>
      </c>
      <c r="R44" s="3">
        <v>1.0189999999999999</v>
      </c>
      <c r="S44" s="3">
        <v>0.94599999999999995</v>
      </c>
      <c r="T44" s="3">
        <v>1.048</v>
      </c>
      <c r="U44" s="3">
        <v>1.05</v>
      </c>
      <c r="W44" s="33">
        <f t="shared" si="3"/>
        <v>6</v>
      </c>
      <c r="X44" s="4">
        <f t="shared" si="4"/>
        <v>0.99380000000000002</v>
      </c>
      <c r="Y44" s="3">
        <f t="shared" si="1"/>
        <v>40</v>
      </c>
      <c r="AG44" s="3">
        <v>40</v>
      </c>
      <c r="AH44" s="3">
        <v>0.94</v>
      </c>
      <c r="AI44" s="3">
        <v>1.0109999999999999</v>
      </c>
      <c r="AJ44" s="3">
        <v>1.0249999999999999</v>
      </c>
      <c r="AK44" s="3">
        <v>1.0509999999999999</v>
      </c>
      <c r="AL44" s="3">
        <v>0.94299999999999995</v>
      </c>
      <c r="AM44" s="3">
        <v>0.98199999999999998</v>
      </c>
      <c r="AN44" s="3">
        <v>1.0389999999999999</v>
      </c>
      <c r="AO44" s="3">
        <v>0.95</v>
      </c>
      <c r="AP44" s="3">
        <v>0.97099999999999997</v>
      </c>
      <c r="AQ44" s="3">
        <v>1.0189999999999999</v>
      </c>
      <c r="AR44" s="3">
        <v>0.995</v>
      </c>
      <c r="AS44" s="3">
        <v>0.98199999999999998</v>
      </c>
      <c r="AT44" s="3">
        <v>1.0069999999999999</v>
      </c>
      <c r="AU44" s="3">
        <v>0.92500000000000004</v>
      </c>
      <c r="AV44" s="3">
        <v>1.004</v>
      </c>
      <c r="AW44" s="3">
        <v>0.96899999999999997</v>
      </c>
      <c r="AX44" s="3">
        <v>1.0189999999999999</v>
      </c>
      <c r="AY44" s="3">
        <v>0.94599999999999995</v>
      </c>
      <c r="AZ44" s="3">
        <v>1.048</v>
      </c>
      <c r="BA44" s="3">
        <v>1.05</v>
      </c>
      <c r="BB44" s="33">
        <v>6</v>
      </c>
      <c r="BC44" s="4">
        <v>0.99380000000000002</v>
      </c>
      <c r="BD44" s="3">
        <v>40</v>
      </c>
      <c r="BH44" s="4"/>
    </row>
    <row r="45" spans="1:60" x14ac:dyDescent="0.2">
      <c r="A45" s="3">
        <v>41</v>
      </c>
      <c r="B45" s="3">
        <v>1.056</v>
      </c>
      <c r="C45" s="3">
        <v>1.0529999999999999</v>
      </c>
      <c r="D45" s="3">
        <v>1.0549999999999999</v>
      </c>
      <c r="E45" s="3">
        <v>1.056</v>
      </c>
      <c r="F45" s="3">
        <v>1</v>
      </c>
      <c r="G45" s="3">
        <v>0.97399999999999998</v>
      </c>
      <c r="H45" s="3">
        <v>0.94399999999999995</v>
      </c>
      <c r="I45" s="3">
        <v>1.0029999999999999</v>
      </c>
      <c r="J45" s="3">
        <v>0.97199999999999998</v>
      </c>
      <c r="K45" s="3">
        <v>0.97799999999999998</v>
      </c>
      <c r="L45" s="3">
        <v>1.02</v>
      </c>
      <c r="M45" s="3">
        <v>0.95299999999999996</v>
      </c>
      <c r="N45" s="3">
        <v>0.997</v>
      </c>
      <c r="O45" s="3">
        <v>0.96899999999999997</v>
      </c>
      <c r="P45" s="3">
        <v>1.0289999999999999</v>
      </c>
      <c r="Q45" s="3">
        <v>1.0069999999999999</v>
      </c>
      <c r="R45" s="3">
        <v>0.98099999999999998</v>
      </c>
      <c r="S45" s="3">
        <v>1.0489999999999999</v>
      </c>
      <c r="T45" s="3">
        <v>0.98299999999999998</v>
      </c>
      <c r="U45" s="3">
        <v>0.96</v>
      </c>
      <c r="W45" s="33">
        <f t="shared" si="3"/>
        <v>41</v>
      </c>
      <c r="X45" s="4">
        <f t="shared" si="4"/>
        <v>1.0019500000000001</v>
      </c>
      <c r="Y45" s="3">
        <f t="shared" si="1"/>
        <v>22</v>
      </c>
      <c r="AG45" s="3">
        <v>15</v>
      </c>
      <c r="AH45" s="3">
        <v>1.034</v>
      </c>
      <c r="AI45" s="3">
        <v>1.022</v>
      </c>
      <c r="AJ45" s="3">
        <v>0.96499999999999997</v>
      </c>
      <c r="AK45" s="3">
        <v>1.004</v>
      </c>
      <c r="AL45" s="3">
        <v>0.99299999999999999</v>
      </c>
      <c r="AM45" s="3">
        <v>1.0069999999999999</v>
      </c>
      <c r="AN45" s="3">
        <v>0.95399999999999996</v>
      </c>
      <c r="AO45" s="3">
        <v>0.94699999999999995</v>
      </c>
      <c r="AP45" s="3">
        <v>1.0209999999999999</v>
      </c>
      <c r="AQ45" s="3">
        <v>0.95</v>
      </c>
      <c r="AR45" s="3">
        <v>1.0469999999999999</v>
      </c>
      <c r="AS45" s="3">
        <v>1.0029999999999999</v>
      </c>
      <c r="AT45" s="3">
        <v>0.98099999999999998</v>
      </c>
      <c r="AU45" s="3">
        <v>0.996</v>
      </c>
      <c r="AV45" s="3">
        <v>1</v>
      </c>
      <c r="AW45" s="3">
        <v>0.999</v>
      </c>
      <c r="AX45" s="3">
        <v>1.0249999999999999</v>
      </c>
      <c r="AY45" s="3">
        <v>0.95299999999999996</v>
      </c>
      <c r="AZ45" s="3">
        <v>1.0009999999999999</v>
      </c>
      <c r="BA45" s="3">
        <v>0.97</v>
      </c>
      <c r="BB45" s="33">
        <v>37</v>
      </c>
      <c r="BC45" s="4">
        <v>0.99360000000000004</v>
      </c>
      <c r="BD45" s="3">
        <v>41</v>
      </c>
      <c r="BH45" s="4"/>
    </row>
    <row r="46" spans="1:60" x14ac:dyDescent="0.2">
      <c r="A46" s="3">
        <v>42</v>
      </c>
      <c r="B46" s="3">
        <v>0.94599999999999995</v>
      </c>
      <c r="C46" s="3">
        <v>0.95399999999999996</v>
      </c>
      <c r="D46" s="3">
        <v>0.95299999999999996</v>
      </c>
      <c r="E46" s="3">
        <v>0.92800000000000005</v>
      </c>
      <c r="F46" s="3">
        <v>0.98199999999999998</v>
      </c>
      <c r="G46" s="3">
        <v>1.0189999999999999</v>
      </c>
      <c r="H46" s="3">
        <v>1.0509999999999999</v>
      </c>
      <c r="I46" s="3">
        <v>0.98799999999999999</v>
      </c>
      <c r="J46" s="3">
        <v>1.0249999999999999</v>
      </c>
      <c r="K46" s="3">
        <v>1.03</v>
      </c>
      <c r="L46" s="3">
        <v>0.97799999999999998</v>
      </c>
      <c r="M46" s="3">
        <v>1.024</v>
      </c>
      <c r="N46" s="3">
        <v>0.97499999999999998</v>
      </c>
      <c r="O46" s="3">
        <v>1.026</v>
      </c>
      <c r="P46" s="3">
        <v>0.97099999999999997</v>
      </c>
      <c r="Q46" s="3">
        <v>0.997</v>
      </c>
      <c r="R46" s="3">
        <v>1.0049999999999999</v>
      </c>
      <c r="S46" s="3">
        <v>0.94699999999999995</v>
      </c>
      <c r="T46" s="3">
        <v>1.004</v>
      </c>
      <c r="U46" s="3">
        <v>1.0349999999999999</v>
      </c>
      <c r="W46" s="33">
        <f t="shared" si="3"/>
        <v>11</v>
      </c>
      <c r="X46" s="4">
        <f t="shared" si="4"/>
        <v>0.9919</v>
      </c>
      <c r="Y46" s="3">
        <f t="shared" si="1"/>
        <v>45</v>
      </c>
      <c r="AG46" s="3">
        <v>21</v>
      </c>
      <c r="AH46" s="3">
        <v>1.0189999999999999</v>
      </c>
      <c r="AI46" s="3">
        <v>0.96899999999999997</v>
      </c>
      <c r="AJ46" s="3">
        <v>0.97299999999999998</v>
      </c>
      <c r="AK46" s="3">
        <v>0.94799999999999995</v>
      </c>
      <c r="AL46" s="3">
        <v>1.0249999999999999</v>
      </c>
      <c r="AM46" s="3">
        <v>0.91600000000000004</v>
      </c>
      <c r="AN46" s="3">
        <v>1.0649999999999999</v>
      </c>
      <c r="AO46" s="3">
        <v>0.97399999999999998</v>
      </c>
      <c r="AP46" s="3">
        <v>1.01</v>
      </c>
      <c r="AQ46" s="3">
        <v>0.94</v>
      </c>
      <c r="AR46" s="3">
        <v>0.96499999999999997</v>
      </c>
      <c r="AS46" s="3">
        <v>1.038</v>
      </c>
      <c r="AT46" s="3">
        <v>0.98</v>
      </c>
      <c r="AU46" s="3">
        <v>1.042</v>
      </c>
      <c r="AV46" s="3">
        <v>1.006</v>
      </c>
      <c r="AW46" s="3">
        <v>1.028</v>
      </c>
      <c r="AX46" s="3">
        <v>1.0249999999999999</v>
      </c>
      <c r="AY46" s="3">
        <v>0.95799999999999996</v>
      </c>
      <c r="AZ46" s="3">
        <v>0.97099999999999997</v>
      </c>
      <c r="BA46" s="3">
        <v>1.0069999999999999</v>
      </c>
      <c r="BB46" s="33">
        <v>23</v>
      </c>
      <c r="BC46" s="4">
        <v>0.99294999999999989</v>
      </c>
      <c r="BD46" s="3">
        <v>42</v>
      </c>
      <c r="BH46" s="4"/>
    </row>
    <row r="47" spans="1:60" x14ac:dyDescent="0.2">
      <c r="A47" s="3">
        <v>43</v>
      </c>
      <c r="B47" s="3">
        <v>0.96499999999999997</v>
      </c>
      <c r="C47" s="3">
        <v>0.93300000000000005</v>
      </c>
      <c r="D47" s="3">
        <v>0.998</v>
      </c>
      <c r="E47" s="3">
        <v>1.0049999999999999</v>
      </c>
      <c r="F47" s="3">
        <v>0.997</v>
      </c>
      <c r="G47" s="3">
        <v>0.97499999999999998</v>
      </c>
      <c r="H47" s="3">
        <v>0.96699999999999997</v>
      </c>
      <c r="I47" s="3">
        <v>0.99299999999999999</v>
      </c>
      <c r="J47" s="3">
        <v>0.95499999999999996</v>
      </c>
      <c r="K47" s="3">
        <v>0.97699999999999998</v>
      </c>
      <c r="L47" s="3">
        <v>1.056</v>
      </c>
      <c r="M47" s="3">
        <v>1.036</v>
      </c>
      <c r="N47" s="3">
        <v>0.93400000000000005</v>
      </c>
      <c r="O47" s="3">
        <v>1.026</v>
      </c>
      <c r="P47" s="3">
        <v>0.96899999999999997</v>
      </c>
      <c r="Q47" s="3">
        <v>0.97899999999999998</v>
      </c>
      <c r="R47" s="3">
        <v>0.98499999999999999</v>
      </c>
      <c r="S47" s="3">
        <v>1.032</v>
      </c>
      <c r="T47" s="3">
        <v>1.014</v>
      </c>
      <c r="U47" s="3">
        <v>1.022</v>
      </c>
      <c r="W47" s="33">
        <f t="shared" si="3"/>
        <v>16</v>
      </c>
      <c r="X47" s="4">
        <f t="shared" si="4"/>
        <v>0.99089999999999967</v>
      </c>
      <c r="Y47" s="3">
        <f t="shared" si="1"/>
        <v>48</v>
      </c>
      <c r="AG47" s="3">
        <v>9</v>
      </c>
      <c r="AH47" s="3">
        <v>1.0049999999999999</v>
      </c>
      <c r="AI47" s="3">
        <v>0.97699999999999998</v>
      </c>
      <c r="AJ47" s="3">
        <v>1.028</v>
      </c>
      <c r="AK47" s="3">
        <v>0.97799999999999998</v>
      </c>
      <c r="AL47" s="3">
        <v>1.0269999999999999</v>
      </c>
      <c r="AM47" s="3">
        <v>0.97899999999999998</v>
      </c>
      <c r="AN47" s="3">
        <v>1.004</v>
      </c>
      <c r="AO47" s="3">
        <v>1.008</v>
      </c>
      <c r="AP47" s="3">
        <v>0.94899999999999995</v>
      </c>
      <c r="AQ47" s="3">
        <v>1.004</v>
      </c>
      <c r="AR47" s="3">
        <v>0.99199999999999999</v>
      </c>
      <c r="AS47" s="3">
        <v>1.006</v>
      </c>
      <c r="AT47" s="3">
        <v>0.98199999999999998</v>
      </c>
      <c r="AU47" s="3">
        <v>0.95499999999999996</v>
      </c>
      <c r="AV47" s="3">
        <v>0.98599999999999999</v>
      </c>
      <c r="AW47" s="3">
        <v>0.94799999999999995</v>
      </c>
      <c r="AX47" s="3">
        <v>0.97699999999999998</v>
      </c>
      <c r="AY47" s="3">
        <v>1.012</v>
      </c>
      <c r="AZ47" s="3">
        <v>1.0049999999999999</v>
      </c>
      <c r="BA47" s="3">
        <v>1.0269999999999999</v>
      </c>
      <c r="BB47" s="33">
        <v>12</v>
      </c>
      <c r="BC47" s="4">
        <v>0.99245000000000005</v>
      </c>
      <c r="BD47" s="3">
        <v>43</v>
      </c>
      <c r="BH47" s="4"/>
    </row>
    <row r="48" spans="1:60" x14ac:dyDescent="0.2">
      <c r="A48" s="3">
        <v>44</v>
      </c>
      <c r="B48" s="3">
        <v>1.0229999999999999</v>
      </c>
      <c r="C48" s="3">
        <v>1.0629999999999999</v>
      </c>
      <c r="D48" s="3">
        <v>1.0029999999999999</v>
      </c>
      <c r="E48" s="3">
        <v>0.98599999999999999</v>
      </c>
      <c r="F48" s="3">
        <v>0.996</v>
      </c>
      <c r="G48" s="3">
        <v>1.002</v>
      </c>
      <c r="H48" s="3">
        <v>1.0329999999999999</v>
      </c>
      <c r="I48" s="3">
        <v>1.002</v>
      </c>
      <c r="J48" s="3">
        <v>1.0580000000000001</v>
      </c>
      <c r="K48" s="3">
        <v>1.0349999999999999</v>
      </c>
      <c r="L48" s="3">
        <v>0.95699999999999996</v>
      </c>
      <c r="M48" s="3">
        <v>0.97</v>
      </c>
      <c r="N48" s="3">
        <v>1.0509999999999999</v>
      </c>
      <c r="O48" s="3">
        <v>0.98399999999999999</v>
      </c>
      <c r="P48" s="3">
        <v>1.0269999999999999</v>
      </c>
      <c r="Q48" s="3">
        <v>0.999</v>
      </c>
      <c r="R48" s="3">
        <v>1.014</v>
      </c>
      <c r="S48" s="3">
        <v>0.97499999999999998</v>
      </c>
      <c r="T48" s="3">
        <v>0.998</v>
      </c>
      <c r="U48" s="3">
        <v>0.98499999999999999</v>
      </c>
      <c r="W48" s="33">
        <f t="shared" si="3"/>
        <v>32</v>
      </c>
      <c r="X48" s="4">
        <f t="shared" si="4"/>
        <v>1.0080500000000001</v>
      </c>
      <c r="Y48" s="3">
        <f t="shared" si="1"/>
        <v>6</v>
      </c>
      <c r="AG48" s="3">
        <v>46</v>
      </c>
      <c r="AH48" s="3">
        <v>1.0089999999999999</v>
      </c>
      <c r="AI48" s="3">
        <v>1.03</v>
      </c>
      <c r="AJ48" s="3">
        <v>0.94</v>
      </c>
      <c r="AK48" s="3">
        <v>1.0169999999999999</v>
      </c>
      <c r="AL48" s="3">
        <v>0.95099999999999996</v>
      </c>
      <c r="AM48" s="3">
        <v>0.99099999999999999</v>
      </c>
      <c r="AN48" s="3">
        <v>1.038</v>
      </c>
      <c r="AO48" s="3">
        <v>0.98799999999999999</v>
      </c>
      <c r="AP48" s="3">
        <v>1.0169999999999999</v>
      </c>
      <c r="AQ48" s="3">
        <v>0.95599999999999996</v>
      </c>
      <c r="AR48" s="3">
        <v>1.0069999999999999</v>
      </c>
      <c r="AS48" s="3">
        <v>0.91100000000000003</v>
      </c>
      <c r="AT48" s="3">
        <v>0.98899999999999999</v>
      </c>
      <c r="AU48" s="3">
        <v>1.056</v>
      </c>
      <c r="AV48" s="3">
        <v>0.98699999999999999</v>
      </c>
      <c r="AW48" s="3">
        <v>0.95399999999999996</v>
      </c>
      <c r="AX48" s="3">
        <v>0.997</v>
      </c>
      <c r="AY48" s="3">
        <v>0.99399999999999999</v>
      </c>
      <c r="AZ48" s="3">
        <v>1.0549999999999999</v>
      </c>
      <c r="BA48" s="3">
        <v>0.96199999999999997</v>
      </c>
      <c r="BB48" s="33">
        <v>40</v>
      </c>
      <c r="BC48" s="4">
        <v>0.99245000000000005</v>
      </c>
      <c r="BD48" s="3">
        <v>43</v>
      </c>
      <c r="BH48" s="4"/>
    </row>
    <row r="49" spans="1:60" x14ac:dyDescent="0.2">
      <c r="A49" s="3">
        <v>45</v>
      </c>
      <c r="B49" s="3">
        <v>0.98499999999999999</v>
      </c>
      <c r="C49" s="3">
        <v>0.97</v>
      </c>
      <c r="D49" s="3">
        <v>1.052</v>
      </c>
      <c r="E49" s="3">
        <v>0.96099999999999997</v>
      </c>
      <c r="F49" s="3">
        <v>1.075</v>
      </c>
      <c r="G49" s="3">
        <v>1.0129999999999999</v>
      </c>
      <c r="H49" s="3">
        <v>0.97499999999999998</v>
      </c>
      <c r="I49" s="3">
        <v>1.01</v>
      </c>
      <c r="J49" s="3">
        <v>0.96499999999999997</v>
      </c>
      <c r="K49" s="3">
        <v>1.0449999999999999</v>
      </c>
      <c r="L49" s="3">
        <v>0.998</v>
      </c>
      <c r="M49" s="3">
        <v>1.0760000000000001</v>
      </c>
      <c r="N49" s="3">
        <v>1.0149999999999999</v>
      </c>
      <c r="O49" s="3">
        <v>0.96</v>
      </c>
      <c r="P49" s="3">
        <v>0.995</v>
      </c>
      <c r="Q49" s="3">
        <v>1.048</v>
      </c>
      <c r="R49" s="3">
        <v>1.0049999999999999</v>
      </c>
      <c r="S49" s="3">
        <v>0.99299999999999999</v>
      </c>
      <c r="T49" s="3">
        <v>0.96499999999999997</v>
      </c>
      <c r="U49" s="3">
        <v>1.0509999999999999</v>
      </c>
      <c r="W49" s="33">
        <f t="shared" si="3"/>
        <v>5</v>
      </c>
      <c r="X49" s="4">
        <f t="shared" si="4"/>
        <v>1.0078499999999999</v>
      </c>
      <c r="Y49" s="3">
        <f t="shared" si="1"/>
        <v>7</v>
      </c>
      <c r="AG49" s="3">
        <v>42</v>
      </c>
      <c r="AH49" s="3">
        <v>0.94599999999999995</v>
      </c>
      <c r="AI49" s="3">
        <v>0.95399999999999996</v>
      </c>
      <c r="AJ49" s="3">
        <v>0.95299999999999996</v>
      </c>
      <c r="AK49" s="3">
        <v>0.92800000000000005</v>
      </c>
      <c r="AL49" s="3">
        <v>0.98199999999999998</v>
      </c>
      <c r="AM49" s="3">
        <v>1.0189999999999999</v>
      </c>
      <c r="AN49" s="3">
        <v>1.0509999999999999</v>
      </c>
      <c r="AO49" s="3">
        <v>0.98799999999999999</v>
      </c>
      <c r="AP49" s="3">
        <v>1.0249999999999999</v>
      </c>
      <c r="AQ49" s="3">
        <v>1.03</v>
      </c>
      <c r="AR49" s="3">
        <v>0.97799999999999998</v>
      </c>
      <c r="AS49" s="3">
        <v>1.024</v>
      </c>
      <c r="AT49" s="3">
        <v>0.97499999999999998</v>
      </c>
      <c r="AU49" s="3">
        <v>1.026</v>
      </c>
      <c r="AV49" s="3">
        <v>0.97099999999999997</v>
      </c>
      <c r="AW49" s="3">
        <v>0.997</v>
      </c>
      <c r="AX49" s="3">
        <v>1.0049999999999999</v>
      </c>
      <c r="AY49" s="3">
        <v>0.94699999999999995</v>
      </c>
      <c r="AZ49" s="3">
        <v>1.004</v>
      </c>
      <c r="BA49" s="3">
        <v>1.0349999999999999</v>
      </c>
      <c r="BB49" s="33">
        <v>11</v>
      </c>
      <c r="BC49" s="4">
        <v>0.9919</v>
      </c>
      <c r="BD49" s="3">
        <v>45</v>
      </c>
      <c r="BH49" s="4"/>
    </row>
    <row r="50" spans="1:60" x14ac:dyDescent="0.2">
      <c r="A50" s="3">
        <v>46</v>
      </c>
      <c r="B50" s="3">
        <v>1.0089999999999999</v>
      </c>
      <c r="C50" s="3">
        <v>1.03</v>
      </c>
      <c r="D50" s="3">
        <v>0.94</v>
      </c>
      <c r="E50" s="3">
        <v>1.0169999999999999</v>
      </c>
      <c r="F50" s="3">
        <v>0.95099999999999996</v>
      </c>
      <c r="G50" s="3">
        <v>0.99099999999999999</v>
      </c>
      <c r="H50" s="3">
        <v>1.038</v>
      </c>
      <c r="I50" s="3">
        <v>0.98799999999999999</v>
      </c>
      <c r="J50" s="3">
        <v>1.0169999999999999</v>
      </c>
      <c r="K50" s="3">
        <v>0.95599999999999996</v>
      </c>
      <c r="L50" s="3">
        <v>1.0069999999999999</v>
      </c>
      <c r="M50" s="3">
        <v>0.91100000000000003</v>
      </c>
      <c r="N50" s="3">
        <v>0.98899999999999999</v>
      </c>
      <c r="O50" s="3">
        <v>1.056</v>
      </c>
      <c r="P50" s="3">
        <v>0.98699999999999999</v>
      </c>
      <c r="Q50" s="3">
        <v>0.95399999999999996</v>
      </c>
      <c r="R50" s="3">
        <v>0.997</v>
      </c>
      <c r="S50" s="3">
        <v>0.99399999999999999</v>
      </c>
      <c r="T50" s="3">
        <v>1.0549999999999999</v>
      </c>
      <c r="U50" s="3">
        <v>0.96199999999999997</v>
      </c>
      <c r="W50" s="33">
        <f t="shared" si="3"/>
        <v>40</v>
      </c>
      <c r="X50" s="4">
        <f t="shared" si="4"/>
        <v>0.99245000000000005</v>
      </c>
      <c r="Y50" s="3">
        <f t="shared" si="1"/>
        <v>43</v>
      </c>
      <c r="AG50" s="3">
        <v>30</v>
      </c>
      <c r="AH50" s="3">
        <v>0.95</v>
      </c>
      <c r="AI50" s="3">
        <v>0.97899999999999998</v>
      </c>
      <c r="AJ50" s="3">
        <v>1.008</v>
      </c>
      <c r="AK50" s="3">
        <v>0.999</v>
      </c>
      <c r="AL50" s="3">
        <v>1.0489999999999999</v>
      </c>
      <c r="AM50" s="3">
        <v>1.07</v>
      </c>
      <c r="AN50" s="3">
        <v>0.95399999999999996</v>
      </c>
      <c r="AO50" s="3">
        <v>0.98699999999999999</v>
      </c>
      <c r="AP50" s="3">
        <v>1.042</v>
      </c>
      <c r="AQ50" s="3">
        <v>0.98799999999999999</v>
      </c>
      <c r="AR50" s="3">
        <v>0.94299999999999995</v>
      </c>
      <c r="AS50" s="3">
        <v>0.96499999999999997</v>
      </c>
      <c r="AT50" s="3">
        <v>1.006</v>
      </c>
      <c r="AU50" s="3">
        <v>0.97499999999999998</v>
      </c>
      <c r="AV50" s="3">
        <v>0.98699999999999999</v>
      </c>
      <c r="AW50" s="3">
        <v>1.0189999999999999</v>
      </c>
      <c r="AX50" s="3">
        <v>1.0169999999999999</v>
      </c>
      <c r="AY50" s="3">
        <v>0.97099999999999997</v>
      </c>
      <c r="AZ50" s="3">
        <v>0.97699999999999998</v>
      </c>
      <c r="BA50" s="3">
        <v>0.94499999999999995</v>
      </c>
      <c r="BB50" s="33">
        <v>46</v>
      </c>
      <c r="BC50" s="4">
        <v>0.99154999999999993</v>
      </c>
      <c r="BD50" s="3">
        <v>46</v>
      </c>
      <c r="BH50" s="4"/>
    </row>
    <row r="51" spans="1:60" x14ac:dyDescent="0.2">
      <c r="A51" s="3">
        <v>47</v>
      </c>
      <c r="B51" s="3">
        <v>0.98899999999999999</v>
      </c>
      <c r="C51" s="3">
        <v>0.98699999999999999</v>
      </c>
      <c r="D51" s="3">
        <v>1.0129999999999999</v>
      </c>
      <c r="E51" s="3">
        <v>1.0329999999999999</v>
      </c>
      <c r="F51" s="3">
        <v>0.94399999999999995</v>
      </c>
      <c r="G51" s="3">
        <v>0.98599999999999999</v>
      </c>
      <c r="H51" s="3">
        <v>0.99299999999999999</v>
      </c>
      <c r="I51" s="3">
        <v>0.97199999999999998</v>
      </c>
      <c r="J51" s="3">
        <v>1.034</v>
      </c>
      <c r="K51" s="3">
        <v>0.96499999999999997</v>
      </c>
      <c r="L51" s="3">
        <v>0.999</v>
      </c>
      <c r="M51" s="3">
        <v>1.0109999999999999</v>
      </c>
      <c r="N51" s="3">
        <v>0.98</v>
      </c>
      <c r="O51" s="3">
        <v>1.002</v>
      </c>
      <c r="P51" s="3">
        <v>0.999</v>
      </c>
      <c r="Q51" s="3">
        <v>0.96499999999999997</v>
      </c>
      <c r="R51" s="3">
        <v>1.0329999999999999</v>
      </c>
      <c r="S51" s="3">
        <v>1.0569999999999999</v>
      </c>
      <c r="T51" s="3">
        <v>0.96399999999999997</v>
      </c>
      <c r="U51" s="3">
        <v>1.004</v>
      </c>
      <c r="W51" s="33">
        <f t="shared" si="3"/>
        <v>25</v>
      </c>
      <c r="X51" s="4">
        <f t="shared" si="4"/>
        <v>0.99649999999999994</v>
      </c>
      <c r="Y51" s="3">
        <f t="shared" si="1"/>
        <v>33</v>
      </c>
      <c r="AG51" s="3">
        <v>20</v>
      </c>
      <c r="AH51" s="3">
        <v>0.98</v>
      </c>
      <c r="AI51" s="3">
        <v>0.96199999999999997</v>
      </c>
      <c r="AJ51" s="3">
        <v>0.996</v>
      </c>
      <c r="AK51" s="3">
        <v>1.03</v>
      </c>
      <c r="AL51" s="3">
        <v>0.98299999999999998</v>
      </c>
      <c r="AM51" s="3">
        <v>1.0069999999999999</v>
      </c>
      <c r="AN51" s="3">
        <v>0.97599999999999998</v>
      </c>
      <c r="AO51" s="3">
        <v>0.93500000000000005</v>
      </c>
      <c r="AP51" s="3">
        <v>0.94799999999999995</v>
      </c>
      <c r="AQ51" s="3">
        <v>1.0409999999999999</v>
      </c>
      <c r="AR51" s="3">
        <v>1.034</v>
      </c>
      <c r="AS51" s="3">
        <v>0.94499999999999995</v>
      </c>
      <c r="AT51" s="3">
        <v>0.98899999999999999</v>
      </c>
      <c r="AU51" s="3">
        <v>0.98799999999999999</v>
      </c>
      <c r="AV51" s="3">
        <v>1.03</v>
      </c>
      <c r="AW51" s="3">
        <v>0.96599999999999997</v>
      </c>
      <c r="AX51" s="3">
        <v>1.0089999999999999</v>
      </c>
      <c r="AY51" s="3">
        <v>0.98799999999999999</v>
      </c>
      <c r="AZ51" s="3">
        <v>1.0269999999999999</v>
      </c>
      <c r="BA51" s="3">
        <v>0.99199999999999999</v>
      </c>
      <c r="BB51" s="33">
        <v>29</v>
      </c>
      <c r="BC51" s="4">
        <v>0.99130000000000007</v>
      </c>
      <c r="BD51" s="3">
        <v>47</v>
      </c>
      <c r="BH51" s="4"/>
    </row>
    <row r="52" spans="1:60" x14ac:dyDescent="0.2">
      <c r="A52" s="3">
        <v>48</v>
      </c>
      <c r="B52" s="3">
        <v>1.0069999999999999</v>
      </c>
      <c r="C52" s="3">
        <v>1.026</v>
      </c>
      <c r="D52" s="3">
        <v>1.0049999999999999</v>
      </c>
      <c r="E52" s="3">
        <v>0.97</v>
      </c>
      <c r="F52" s="3">
        <v>1.0449999999999999</v>
      </c>
      <c r="G52" s="3">
        <v>1.012</v>
      </c>
      <c r="H52" s="3">
        <v>1.02</v>
      </c>
      <c r="I52" s="3">
        <v>1.006</v>
      </c>
      <c r="J52" s="3">
        <v>0.97799999999999998</v>
      </c>
      <c r="K52" s="3">
        <v>1.0509999999999999</v>
      </c>
      <c r="L52" s="3">
        <v>1.008</v>
      </c>
      <c r="M52" s="3">
        <v>0.99099999999999999</v>
      </c>
      <c r="N52" s="3">
        <v>1.0029999999999999</v>
      </c>
      <c r="O52" s="3">
        <v>0.99399999999999999</v>
      </c>
      <c r="P52" s="3">
        <v>1.0049999999999999</v>
      </c>
      <c r="Q52" s="3">
        <v>1.0309999999999999</v>
      </c>
      <c r="R52" s="3">
        <v>0.97599999999999998</v>
      </c>
      <c r="S52" s="3">
        <v>0.96899999999999997</v>
      </c>
      <c r="T52" s="3">
        <v>1.042</v>
      </c>
      <c r="U52" s="3">
        <v>0.99</v>
      </c>
      <c r="W52" s="33">
        <f t="shared" si="3"/>
        <v>30</v>
      </c>
      <c r="X52" s="4">
        <f t="shared" si="4"/>
        <v>1.0064499999999998</v>
      </c>
      <c r="Y52" s="3">
        <f t="shared" si="1"/>
        <v>12</v>
      </c>
      <c r="AG52" s="3">
        <v>43</v>
      </c>
      <c r="AH52" s="3">
        <v>0.96499999999999997</v>
      </c>
      <c r="AI52" s="3">
        <v>0.93300000000000005</v>
      </c>
      <c r="AJ52" s="3">
        <v>0.998</v>
      </c>
      <c r="AK52" s="3">
        <v>1.0049999999999999</v>
      </c>
      <c r="AL52" s="3">
        <v>0.997</v>
      </c>
      <c r="AM52" s="3">
        <v>0.97499999999999998</v>
      </c>
      <c r="AN52" s="3">
        <v>0.96699999999999997</v>
      </c>
      <c r="AO52" s="3">
        <v>0.99299999999999999</v>
      </c>
      <c r="AP52" s="3">
        <v>0.95499999999999996</v>
      </c>
      <c r="AQ52" s="3">
        <v>0.97699999999999998</v>
      </c>
      <c r="AR52" s="3">
        <v>1.056</v>
      </c>
      <c r="AS52" s="3">
        <v>1.036</v>
      </c>
      <c r="AT52" s="3">
        <v>0.93400000000000005</v>
      </c>
      <c r="AU52" s="3">
        <v>1.026</v>
      </c>
      <c r="AV52" s="3">
        <v>0.96899999999999997</v>
      </c>
      <c r="AW52" s="3">
        <v>0.97899999999999998</v>
      </c>
      <c r="AX52" s="3">
        <v>0.98499999999999999</v>
      </c>
      <c r="AY52" s="3">
        <v>1.032</v>
      </c>
      <c r="AZ52" s="3">
        <v>1.014</v>
      </c>
      <c r="BA52" s="3">
        <v>1.022</v>
      </c>
      <c r="BB52" s="33">
        <v>16</v>
      </c>
      <c r="BC52" s="4">
        <v>0.99089999999999967</v>
      </c>
      <c r="BD52" s="3">
        <v>48</v>
      </c>
      <c r="BH52" s="4"/>
    </row>
    <row r="53" spans="1:60" x14ac:dyDescent="0.2">
      <c r="A53" s="3">
        <v>49</v>
      </c>
      <c r="B53" s="3">
        <v>0.99199999999999999</v>
      </c>
      <c r="C53" s="3">
        <v>1.044</v>
      </c>
      <c r="D53" s="3">
        <v>1.01</v>
      </c>
      <c r="E53" s="3">
        <v>0.98699999999999999</v>
      </c>
      <c r="F53" s="3">
        <v>0.96</v>
      </c>
      <c r="G53" s="3">
        <v>0.98399999999999999</v>
      </c>
      <c r="H53" s="3">
        <v>1.01</v>
      </c>
      <c r="I53" s="3">
        <v>0.96099999999999997</v>
      </c>
      <c r="J53" s="3">
        <v>1.01</v>
      </c>
      <c r="K53" s="3">
        <v>1.0129999999999999</v>
      </c>
      <c r="L53" s="3">
        <v>0.97799999999999998</v>
      </c>
      <c r="M53" s="3">
        <v>0.98199999999999998</v>
      </c>
      <c r="N53" s="3">
        <v>0.98499999999999999</v>
      </c>
      <c r="O53" s="3">
        <v>1.036</v>
      </c>
      <c r="P53" s="3">
        <v>0.96099999999999997</v>
      </c>
      <c r="Q53" s="3">
        <v>0.99199999999999999</v>
      </c>
      <c r="R53" s="3">
        <v>1.0069999999999999</v>
      </c>
      <c r="S53" s="3">
        <v>0.98199999999999998</v>
      </c>
      <c r="T53" s="3">
        <v>1.034</v>
      </c>
      <c r="U53" s="3">
        <v>1.004</v>
      </c>
      <c r="W53" s="33">
        <f t="shared" si="3"/>
        <v>25</v>
      </c>
      <c r="X53" s="4">
        <f t="shared" si="4"/>
        <v>0.99659999999999993</v>
      </c>
      <c r="Y53" s="3">
        <f t="shared" si="1"/>
        <v>31</v>
      </c>
      <c r="AG53" s="3">
        <v>5</v>
      </c>
      <c r="AH53" s="3">
        <v>0.95899999999999996</v>
      </c>
      <c r="AI53" s="3">
        <v>0.96399999999999997</v>
      </c>
      <c r="AJ53" s="3">
        <v>0.96499999999999997</v>
      </c>
      <c r="AK53" s="3">
        <v>0.98199999999999998</v>
      </c>
      <c r="AL53" s="3">
        <v>0.96699999999999997</v>
      </c>
      <c r="AM53" s="3">
        <v>0.93300000000000005</v>
      </c>
      <c r="AN53" s="3">
        <v>0.99199999999999999</v>
      </c>
      <c r="AO53" s="3">
        <v>0.96</v>
      </c>
      <c r="AP53" s="3">
        <v>0.95699999999999996</v>
      </c>
      <c r="AQ53" s="3">
        <v>1.042</v>
      </c>
      <c r="AR53" s="3">
        <v>0.99399999999999999</v>
      </c>
      <c r="AS53" s="3">
        <v>0.96699999999999997</v>
      </c>
      <c r="AT53" s="3">
        <v>1.0169999999999999</v>
      </c>
      <c r="AU53" s="3">
        <v>0.98599999999999999</v>
      </c>
      <c r="AV53" s="3">
        <v>0.97899999999999998</v>
      </c>
      <c r="AW53" s="3">
        <v>1.004</v>
      </c>
      <c r="AX53" s="3">
        <v>1.042</v>
      </c>
      <c r="AY53" s="3">
        <v>0.999</v>
      </c>
      <c r="AZ53" s="3">
        <v>1.012</v>
      </c>
      <c r="BA53" s="3">
        <v>0.95099999999999996</v>
      </c>
      <c r="BB53" s="33">
        <v>44</v>
      </c>
      <c r="BC53" s="4">
        <v>0.98360000000000003</v>
      </c>
      <c r="BD53" s="3">
        <v>49</v>
      </c>
      <c r="BH53" s="4"/>
    </row>
    <row r="54" spans="1:60" x14ac:dyDescent="0.2">
      <c r="A54" s="3">
        <v>50</v>
      </c>
      <c r="B54" s="3">
        <v>1</v>
      </c>
      <c r="C54" s="3">
        <v>0.95699999999999996</v>
      </c>
      <c r="D54" s="3">
        <v>0.97899999999999998</v>
      </c>
      <c r="E54" s="3">
        <v>1.0149999999999999</v>
      </c>
      <c r="F54" s="3">
        <v>1.0349999999999999</v>
      </c>
      <c r="G54" s="3">
        <v>1.02</v>
      </c>
      <c r="H54" s="3">
        <v>1.006</v>
      </c>
      <c r="I54" s="3">
        <v>1.0369999999999999</v>
      </c>
      <c r="J54" s="3">
        <v>0.99299999999999999</v>
      </c>
      <c r="K54" s="3">
        <v>0.97499999999999998</v>
      </c>
      <c r="L54" s="3">
        <v>1.0209999999999999</v>
      </c>
      <c r="M54" s="3">
        <v>1.0029999999999999</v>
      </c>
      <c r="N54" s="3">
        <v>1.0089999999999999</v>
      </c>
      <c r="O54" s="3">
        <v>0.97</v>
      </c>
      <c r="P54" s="3">
        <v>1.0429999999999999</v>
      </c>
      <c r="Q54" s="3">
        <v>1.006</v>
      </c>
      <c r="R54" s="3">
        <v>0.98299999999999998</v>
      </c>
      <c r="S54" s="3">
        <v>1.012</v>
      </c>
      <c r="T54" s="3">
        <v>0.95899999999999996</v>
      </c>
      <c r="U54" s="3">
        <v>0.999</v>
      </c>
      <c r="W54" s="33">
        <f t="shared" si="3"/>
        <v>27</v>
      </c>
      <c r="X54" s="4">
        <f t="shared" si="4"/>
        <v>1.0010999999999999</v>
      </c>
      <c r="Y54" s="3">
        <f t="shared" si="1"/>
        <v>24</v>
      </c>
      <c r="AG54" s="3">
        <v>17</v>
      </c>
      <c r="AH54" s="3">
        <v>1.016</v>
      </c>
      <c r="AI54" s="3">
        <v>0.94799999999999995</v>
      </c>
      <c r="AJ54" s="3">
        <v>0.98799999999999999</v>
      </c>
      <c r="AK54" s="3">
        <v>0.97</v>
      </c>
      <c r="AL54" s="3">
        <v>0.97099999999999997</v>
      </c>
      <c r="AM54" s="3">
        <v>0.99099999999999999</v>
      </c>
      <c r="AN54" s="3">
        <v>0.96699999999999997</v>
      </c>
      <c r="AO54" s="3">
        <v>0.999</v>
      </c>
      <c r="AP54" s="3">
        <v>0.98499999999999999</v>
      </c>
      <c r="AQ54" s="3">
        <v>1</v>
      </c>
      <c r="AR54" s="3">
        <v>0.99299999999999999</v>
      </c>
      <c r="AS54" s="3">
        <v>0.96699999999999997</v>
      </c>
      <c r="AT54" s="3">
        <v>0.996</v>
      </c>
      <c r="AU54" s="3">
        <v>0.96299999999999997</v>
      </c>
      <c r="AV54" s="3">
        <v>0.998</v>
      </c>
      <c r="AW54" s="3">
        <v>1.0680000000000001</v>
      </c>
      <c r="AX54" s="3">
        <v>0.94399999999999995</v>
      </c>
      <c r="AY54" s="3">
        <v>0.94199999999999995</v>
      </c>
      <c r="AZ54" s="3">
        <v>0.995</v>
      </c>
      <c r="BA54" s="3">
        <v>0.95799999999999996</v>
      </c>
      <c r="BB54" s="33">
        <v>42</v>
      </c>
      <c r="BC54" s="4">
        <v>0.98294999999999999</v>
      </c>
      <c r="BD54" s="3">
        <v>50</v>
      </c>
      <c r="BH54" s="4"/>
    </row>
    <row r="55" spans="1:60" x14ac:dyDescent="0.2">
      <c r="W55" s="33"/>
      <c r="X55" s="4"/>
      <c r="BB55" s="33"/>
      <c r="BD55" s="4"/>
      <c r="BH55" s="4"/>
    </row>
    <row r="56" spans="1:60" x14ac:dyDescent="0.2">
      <c r="W56" s="33"/>
      <c r="X56" s="4"/>
      <c r="BB56" s="33"/>
      <c r="BD56" s="4"/>
      <c r="BH56" s="4"/>
    </row>
    <row r="57" spans="1:60" x14ac:dyDescent="0.2">
      <c r="W57" s="33"/>
      <c r="X57" s="4"/>
      <c r="BB57" s="33"/>
      <c r="BD57" s="4"/>
      <c r="BH57" s="4"/>
    </row>
    <row r="58" spans="1:60" x14ac:dyDescent="0.2">
      <c r="W58" s="33"/>
      <c r="X58" s="4"/>
      <c r="BB58" s="33"/>
      <c r="BD58" s="4"/>
      <c r="BH58" s="4"/>
    </row>
    <row r="59" spans="1:60" x14ac:dyDescent="0.2">
      <c r="W59" s="33"/>
      <c r="X59" s="4"/>
      <c r="BB59" s="33"/>
      <c r="BD59" s="4"/>
      <c r="BH59" s="4"/>
    </row>
    <row r="60" spans="1:60" x14ac:dyDescent="0.2">
      <c r="W60" s="33"/>
      <c r="X60" s="4"/>
      <c r="BB60" s="33"/>
      <c r="BD60" s="4"/>
      <c r="BH60" s="4"/>
    </row>
    <row r="61" spans="1:60" x14ac:dyDescent="0.2">
      <c r="W61" s="33"/>
      <c r="X61" s="4"/>
      <c r="BB61" s="33"/>
      <c r="BD61" s="4"/>
      <c r="BH61" s="4"/>
    </row>
    <row r="62" spans="1:60" x14ac:dyDescent="0.2">
      <c r="W62" s="33"/>
      <c r="X62" s="4"/>
      <c r="BB62" s="33"/>
      <c r="BD62" s="4"/>
      <c r="BH62" s="4"/>
    </row>
    <row r="63" spans="1:60" x14ac:dyDescent="0.2">
      <c r="W63" s="33"/>
      <c r="X63" s="4"/>
      <c r="BB63" s="33"/>
      <c r="BD63" s="4"/>
      <c r="BH63" s="4"/>
    </row>
    <row r="64" spans="1:60" x14ac:dyDescent="0.2">
      <c r="W64" s="33"/>
      <c r="X64" s="4"/>
      <c r="BB64" s="33"/>
      <c r="BD64" s="4"/>
      <c r="BH64" s="4"/>
    </row>
    <row r="65" spans="23:60" x14ac:dyDescent="0.2">
      <c r="W65" s="33"/>
      <c r="X65" s="4"/>
      <c r="BB65" s="33"/>
      <c r="BD65" s="4"/>
      <c r="BH65" s="4"/>
    </row>
    <row r="66" spans="23:60" x14ac:dyDescent="0.2">
      <c r="W66" s="33"/>
      <c r="X66" s="4"/>
      <c r="BB66" s="33"/>
      <c r="BD66" s="4"/>
      <c r="BH66" s="4"/>
    </row>
    <row r="67" spans="23:60" x14ac:dyDescent="0.2">
      <c r="W67" s="33"/>
      <c r="X67" s="4"/>
      <c r="BB67" s="33"/>
      <c r="BD67" s="4"/>
      <c r="BH67" s="4"/>
    </row>
    <row r="68" spans="23:60" x14ac:dyDescent="0.2">
      <c r="W68" s="33"/>
      <c r="X68" s="4"/>
      <c r="BB68" s="33"/>
      <c r="BD68" s="4"/>
      <c r="BH68" s="4"/>
    </row>
    <row r="69" spans="23:60" x14ac:dyDescent="0.2">
      <c r="W69" s="33"/>
      <c r="X69" s="4"/>
      <c r="BB69" s="33"/>
      <c r="BD69" s="4"/>
      <c r="BH69" s="4"/>
    </row>
    <row r="70" spans="23:60" x14ac:dyDescent="0.2">
      <c r="W70" s="33"/>
      <c r="X70" s="4"/>
      <c r="BB70" s="33"/>
      <c r="BD70" s="4"/>
      <c r="BH70" s="4"/>
    </row>
    <row r="71" spans="23:60" x14ac:dyDescent="0.2">
      <c r="W71" s="33"/>
      <c r="X71" s="4"/>
      <c r="BB71" s="33"/>
      <c r="BD71" s="4"/>
      <c r="BH71" s="4"/>
    </row>
    <row r="72" spans="23:60" x14ac:dyDescent="0.2">
      <c r="W72" s="33"/>
      <c r="X72" s="4"/>
      <c r="BB72" s="33"/>
      <c r="BD72" s="4"/>
      <c r="BH72" s="4"/>
    </row>
    <row r="73" spans="23:60" x14ac:dyDescent="0.2">
      <c r="W73" s="33"/>
      <c r="X73" s="4"/>
      <c r="BB73" s="33"/>
      <c r="BD73" s="4"/>
      <c r="BH73" s="4"/>
    </row>
    <row r="74" spans="23:60" x14ac:dyDescent="0.2">
      <c r="W74" s="33"/>
      <c r="X74" s="4"/>
      <c r="BB74" s="33"/>
      <c r="BD74" s="4"/>
      <c r="BH74" s="4"/>
    </row>
    <row r="75" spans="23:60" x14ac:dyDescent="0.2">
      <c r="W75" s="33"/>
      <c r="X75" s="4"/>
      <c r="BB75" s="33"/>
      <c r="BD75" s="4"/>
      <c r="BH75" s="4"/>
    </row>
    <row r="76" spans="23:60" x14ac:dyDescent="0.2">
      <c r="W76" s="33"/>
      <c r="X76" s="4"/>
      <c r="BB76" s="33"/>
      <c r="BD76" s="4"/>
      <c r="BH76" s="4"/>
    </row>
    <row r="77" spans="23:60" x14ac:dyDescent="0.2">
      <c r="W77" s="33"/>
      <c r="X77" s="4"/>
      <c r="BB77" s="33"/>
      <c r="BD77" s="4"/>
      <c r="BH77" s="4"/>
    </row>
    <row r="78" spans="23:60" x14ac:dyDescent="0.2">
      <c r="W78" s="33"/>
      <c r="X78" s="4"/>
      <c r="BB78" s="33"/>
      <c r="BD78" s="4"/>
      <c r="BH78" s="4"/>
    </row>
    <row r="79" spans="23:60" x14ac:dyDescent="0.2">
      <c r="W79" s="33"/>
      <c r="X79" s="4"/>
      <c r="BB79" s="33"/>
      <c r="BD79" s="4"/>
      <c r="BH79" s="4"/>
    </row>
    <row r="80" spans="23:60" x14ac:dyDescent="0.2">
      <c r="W80" s="33"/>
      <c r="X80" s="4"/>
      <c r="BB80" s="33"/>
      <c r="BD80" s="4"/>
      <c r="BH80" s="4"/>
    </row>
    <row r="81" spans="23:60" x14ac:dyDescent="0.2">
      <c r="W81" s="33"/>
      <c r="X81" s="4"/>
      <c r="BB81" s="33"/>
      <c r="BD81" s="4"/>
      <c r="BH81" s="4"/>
    </row>
    <row r="82" spans="23:60" x14ac:dyDescent="0.2">
      <c r="W82" s="33"/>
      <c r="X82" s="4"/>
      <c r="BB82" s="33"/>
      <c r="BD82" s="4"/>
      <c r="BH82" s="4"/>
    </row>
    <row r="83" spans="23:60" x14ac:dyDescent="0.2">
      <c r="W83" s="33"/>
      <c r="X83" s="4"/>
      <c r="BB83" s="33"/>
      <c r="BD83" s="4"/>
      <c r="BH83" s="4"/>
    </row>
    <row r="84" spans="23:60" x14ac:dyDescent="0.2">
      <c r="W84" s="33"/>
      <c r="X84" s="4"/>
      <c r="BB84" s="33"/>
      <c r="BD84" s="4"/>
      <c r="BH84" s="4"/>
    </row>
    <row r="85" spans="23:60" x14ac:dyDescent="0.2">
      <c r="W85" s="33"/>
      <c r="X85" s="4"/>
      <c r="BB85" s="33"/>
      <c r="BD85" s="4"/>
      <c r="BH85" s="4"/>
    </row>
    <row r="86" spans="23:60" x14ac:dyDescent="0.2">
      <c r="W86" s="33"/>
      <c r="X86" s="4"/>
      <c r="BB86" s="33"/>
      <c r="BD86" s="4"/>
      <c r="BH86" s="4"/>
    </row>
    <row r="87" spans="23:60" x14ac:dyDescent="0.2">
      <c r="W87" s="33"/>
      <c r="X87" s="4"/>
      <c r="BB87" s="33"/>
      <c r="BD87" s="4"/>
      <c r="BH87" s="4"/>
    </row>
    <row r="88" spans="23:60" x14ac:dyDescent="0.2">
      <c r="W88" s="33"/>
      <c r="X88" s="4"/>
      <c r="BB88" s="33"/>
      <c r="BD88" s="4"/>
      <c r="BH88" s="4"/>
    </row>
    <row r="89" spans="23:60" x14ac:dyDescent="0.2">
      <c r="W89" s="33"/>
      <c r="X89" s="4"/>
      <c r="BB89" s="33"/>
      <c r="BD89" s="4"/>
      <c r="BH89" s="4"/>
    </row>
    <row r="90" spans="23:60" x14ac:dyDescent="0.2">
      <c r="W90" s="33"/>
      <c r="X90" s="4"/>
      <c r="BB90" s="33"/>
      <c r="BD90" s="4"/>
      <c r="BH90" s="4"/>
    </row>
    <row r="91" spans="23:60" x14ac:dyDescent="0.2">
      <c r="W91" s="33"/>
      <c r="X91" s="4"/>
      <c r="BB91" s="33"/>
      <c r="BD91" s="4"/>
      <c r="BH91" s="4"/>
    </row>
    <row r="92" spans="23:60" x14ac:dyDescent="0.2">
      <c r="W92" s="33"/>
      <c r="X92" s="4"/>
      <c r="BB92" s="33"/>
      <c r="BD92" s="4"/>
      <c r="BH92" s="4"/>
    </row>
    <row r="93" spans="23:60" x14ac:dyDescent="0.2">
      <c r="W93" s="33"/>
      <c r="X93" s="4"/>
      <c r="BB93" s="33"/>
      <c r="BD93" s="4"/>
      <c r="BH93" s="4"/>
    </row>
    <row r="94" spans="23:60" x14ac:dyDescent="0.2">
      <c r="W94" s="33"/>
      <c r="X94" s="4"/>
      <c r="BB94" s="33"/>
      <c r="BD94" s="4"/>
      <c r="BH94" s="4"/>
    </row>
    <row r="95" spans="23:60" x14ac:dyDescent="0.2">
      <c r="W95" s="33"/>
      <c r="X95" s="4"/>
      <c r="BB95" s="33"/>
      <c r="BD95" s="4"/>
      <c r="BH95" s="4"/>
    </row>
    <row r="96" spans="23:60" x14ac:dyDescent="0.2">
      <c r="W96" s="33"/>
      <c r="X96" s="4"/>
      <c r="BB96" s="33"/>
      <c r="BD96" s="4"/>
      <c r="BH96" s="4"/>
    </row>
    <row r="97" spans="23:60" x14ac:dyDescent="0.2">
      <c r="W97" s="33"/>
      <c r="X97" s="4"/>
      <c r="BB97" s="33"/>
      <c r="BD97" s="4"/>
      <c r="BH97" s="4"/>
    </row>
    <row r="98" spans="23:60" x14ac:dyDescent="0.2">
      <c r="W98" s="33"/>
      <c r="X98" s="4"/>
      <c r="BB98" s="33"/>
      <c r="BD98" s="4"/>
      <c r="BH98" s="4"/>
    </row>
    <row r="99" spans="23:60" x14ac:dyDescent="0.2">
      <c r="W99" s="33"/>
      <c r="X99" s="4"/>
      <c r="BB99" s="33"/>
      <c r="BD99" s="4"/>
      <c r="BH99" s="4"/>
    </row>
    <row r="100" spans="23:60" x14ac:dyDescent="0.2">
      <c r="W100" s="33"/>
      <c r="X100" s="4"/>
      <c r="BB100" s="33"/>
      <c r="BD100" s="4"/>
      <c r="BH100" s="4"/>
    </row>
    <row r="101" spans="23:60" x14ac:dyDescent="0.2">
      <c r="W101" s="33"/>
      <c r="X101" s="4"/>
      <c r="BB101" s="33"/>
      <c r="BD101" s="4"/>
      <c r="BH101" s="4"/>
    </row>
    <row r="102" spans="23:60" x14ac:dyDescent="0.2">
      <c r="W102" s="33"/>
      <c r="X102" s="4"/>
      <c r="BB102" s="33"/>
      <c r="BD102" s="4"/>
      <c r="BH102" s="4"/>
    </row>
    <row r="103" spans="23:60" x14ac:dyDescent="0.2">
      <c r="W103" s="33"/>
      <c r="X103" s="4"/>
      <c r="BB103" s="33"/>
      <c r="BD103" s="4"/>
      <c r="BH103" s="4"/>
    </row>
    <row r="104" spans="23:60" x14ac:dyDescent="0.2">
      <c r="W104" s="33"/>
      <c r="X104" s="4"/>
      <c r="BB104" s="33"/>
      <c r="BD104" s="4"/>
      <c r="BH104" s="4"/>
    </row>
  </sheetData>
  <sortState ref="AG5:BE54">
    <sortCondition ref="BD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104"/>
  <sheetViews>
    <sheetView workbookViewId="0">
      <selection activeCell="A4" sqref="A4"/>
    </sheetView>
  </sheetViews>
  <sheetFormatPr defaultRowHeight="12.75" x14ac:dyDescent="0.2"/>
  <cols>
    <col min="1" max="23" width="9.140625" style="3"/>
    <col min="24" max="24" width="10.5703125" style="3" customWidth="1"/>
    <col min="25" max="25" width="9.140625" style="3"/>
    <col min="26" max="26" width="8.42578125" style="3" customWidth="1"/>
    <col min="27" max="16384" width="9.140625" style="3"/>
  </cols>
  <sheetData>
    <row r="1" spans="1:55" ht="15" x14ac:dyDescent="0.2">
      <c r="D1" s="6" t="s">
        <v>36</v>
      </c>
      <c r="AI1" s="37" t="s">
        <v>40</v>
      </c>
      <c r="AL1" s="3" t="s">
        <v>20</v>
      </c>
    </row>
    <row r="3" spans="1:55" ht="51.75" x14ac:dyDescent="0.25">
      <c r="A3" s="38" t="s">
        <v>4</v>
      </c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56" t="s">
        <v>48</v>
      </c>
      <c r="Y3" s="57" t="s">
        <v>5</v>
      </c>
      <c r="Z3" s="56" t="s">
        <v>47</v>
      </c>
      <c r="AF3" s="38" t="s">
        <v>4</v>
      </c>
      <c r="AG3" s="38" t="s">
        <v>33</v>
      </c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5" ht="51.75" x14ac:dyDescent="0.25">
      <c r="A4" s="39" t="s">
        <v>34</v>
      </c>
      <c r="B4" s="39">
        <v>2015</v>
      </c>
      <c r="C4" s="39">
        <v>2016</v>
      </c>
      <c r="D4" s="39">
        <v>2017</v>
      </c>
      <c r="E4" s="39">
        <v>2018</v>
      </c>
      <c r="F4" s="39">
        <v>2019</v>
      </c>
      <c r="G4" s="39">
        <v>2020</v>
      </c>
      <c r="H4" s="39">
        <v>2021</v>
      </c>
      <c r="I4" s="39">
        <v>2022</v>
      </c>
      <c r="J4" s="39">
        <v>2023</v>
      </c>
      <c r="K4" s="39">
        <v>2024</v>
      </c>
      <c r="L4" s="39">
        <v>2025</v>
      </c>
      <c r="M4" s="39">
        <v>2026</v>
      </c>
      <c r="N4" s="39">
        <v>2027</v>
      </c>
      <c r="O4" s="39">
        <v>2028</v>
      </c>
      <c r="P4" s="39">
        <v>2029</v>
      </c>
      <c r="Q4" s="39">
        <v>2030</v>
      </c>
      <c r="R4" s="39">
        <v>2031</v>
      </c>
      <c r="S4" s="39">
        <v>2032</v>
      </c>
      <c r="T4" s="39">
        <v>2033</v>
      </c>
      <c r="U4" s="39">
        <v>2034</v>
      </c>
      <c r="V4" s="39"/>
      <c r="X4" s="33"/>
      <c r="Y4" s="4"/>
      <c r="AF4" s="39" t="s">
        <v>34</v>
      </c>
      <c r="AG4" s="39">
        <v>2015</v>
      </c>
      <c r="AH4" s="39">
        <v>2016</v>
      </c>
      <c r="AI4" s="39">
        <v>2017</v>
      </c>
      <c r="AJ4" s="39">
        <v>2018</v>
      </c>
      <c r="AK4" s="39">
        <v>2019</v>
      </c>
      <c r="AL4" s="39">
        <v>2020</v>
      </c>
      <c r="AM4" s="39">
        <v>2021</v>
      </c>
      <c r="AN4" s="39">
        <v>2022</v>
      </c>
      <c r="AO4" s="39">
        <v>2023</v>
      </c>
      <c r="AP4" s="39">
        <v>2024</v>
      </c>
      <c r="AQ4" s="39">
        <v>2025</v>
      </c>
      <c r="AR4" s="39">
        <v>2026</v>
      </c>
      <c r="AS4" s="39">
        <v>2027</v>
      </c>
      <c r="AT4" s="39">
        <v>2028</v>
      </c>
      <c r="AU4" s="39">
        <v>2029</v>
      </c>
      <c r="AV4" s="39">
        <v>2030</v>
      </c>
      <c r="AW4" s="39">
        <v>2031</v>
      </c>
      <c r="AX4" s="39">
        <v>2032</v>
      </c>
      <c r="AY4" s="39">
        <v>2033</v>
      </c>
      <c r="AZ4" s="39">
        <v>2034</v>
      </c>
      <c r="BA4" s="56" t="s">
        <v>48</v>
      </c>
      <c r="BB4" s="57" t="s">
        <v>5</v>
      </c>
      <c r="BC4" s="56" t="s">
        <v>47</v>
      </c>
    </row>
    <row r="5" spans="1:55" x14ac:dyDescent="0.2">
      <c r="A5" s="3">
        <v>1</v>
      </c>
      <c r="B5" s="3">
        <v>0.98899999999999999</v>
      </c>
      <c r="C5" s="3">
        <v>1.018</v>
      </c>
      <c r="D5" s="3">
        <v>1.0069999999999999</v>
      </c>
      <c r="E5" s="3">
        <v>1.0069999999999999</v>
      </c>
      <c r="F5" s="3">
        <v>1.01</v>
      </c>
      <c r="G5" s="3">
        <v>1</v>
      </c>
      <c r="H5" s="3">
        <v>1.028</v>
      </c>
      <c r="I5" s="3">
        <v>0.97799999999999998</v>
      </c>
      <c r="J5" s="3">
        <v>0.99199999999999999</v>
      </c>
      <c r="K5" s="3">
        <v>1.022</v>
      </c>
      <c r="L5" s="3">
        <v>0.999</v>
      </c>
      <c r="M5" s="3">
        <v>0.99399999999999999</v>
      </c>
      <c r="N5" s="3">
        <v>1.014</v>
      </c>
      <c r="O5" s="3">
        <v>1.0009999999999999</v>
      </c>
      <c r="P5" s="3">
        <v>1.024</v>
      </c>
      <c r="Q5" s="3">
        <v>1.0169999999999999</v>
      </c>
      <c r="R5" s="3">
        <v>0.99199999999999999</v>
      </c>
      <c r="S5" s="3">
        <v>0.995</v>
      </c>
      <c r="T5" s="3">
        <v>0.95299999999999996</v>
      </c>
      <c r="U5" s="3">
        <v>0.98</v>
      </c>
      <c r="X5" s="33">
        <f>RANK(U5,$U$5:$U$104)</f>
        <v>48</v>
      </c>
      <c r="Y5" s="4">
        <f t="shared" ref="Y5:Y54" si="0">AVERAGE(B5:U5)</f>
        <v>1.0009999999999999</v>
      </c>
      <c r="Z5" s="3">
        <f>RANK(Y5,$Y$5:$Y$104)</f>
        <v>16</v>
      </c>
      <c r="AF5" s="3">
        <v>10</v>
      </c>
      <c r="AG5" s="3">
        <v>1</v>
      </c>
      <c r="AH5" s="3">
        <v>0.998</v>
      </c>
      <c r="AI5" s="3">
        <v>0.98399999999999999</v>
      </c>
      <c r="AJ5" s="3">
        <v>1.0069999999999999</v>
      </c>
      <c r="AK5" s="3">
        <v>1.0089999999999999</v>
      </c>
      <c r="AL5" s="3">
        <v>0.99199999999999999</v>
      </c>
      <c r="AM5" s="3">
        <v>1.014</v>
      </c>
      <c r="AN5" s="3">
        <v>1.0009999999999999</v>
      </c>
      <c r="AO5" s="3">
        <v>1.0009999999999999</v>
      </c>
      <c r="AP5" s="3">
        <v>1.0389999999999999</v>
      </c>
      <c r="AQ5" s="3">
        <v>0.99299999999999999</v>
      </c>
      <c r="AR5" s="3">
        <v>1.02</v>
      </c>
      <c r="AS5" s="3">
        <v>1.0049999999999999</v>
      </c>
      <c r="AT5" s="3">
        <v>1.0289999999999999</v>
      </c>
      <c r="AU5" s="3">
        <v>1.02</v>
      </c>
      <c r="AV5" s="3">
        <v>0.999</v>
      </c>
      <c r="AW5" s="3">
        <v>1.036</v>
      </c>
      <c r="AX5" s="3">
        <v>1.01</v>
      </c>
      <c r="AY5" s="3">
        <v>1.012</v>
      </c>
      <c r="AZ5" s="3">
        <v>0.98399999999999999</v>
      </c>
      <c r="BA5" s="3">
        <v>46</v>
      </c>
      <c r="BB5" s="3">
        <v>1</v>
      </c>
      <c r="BC5" s="3">
        <v>1.0076499999999999</v>
      </c>
    </row>
    <row r="6" spans="1:55" x14ac:dyDescent="0.2">
      <c r="A6" s="3">
        <v>2</v>
      </c>
      <c r="B6" s="3">
        <v>1.012</v>
      </c>
      <c r="C6" s="3">
        <v>0.98299999999999998</v>
      </c>
      <c r="D6" s="3">
        <v>0.99399999999999999</v>
      </c>
      <c r="E6" s="3">
        <v>0.99299999999999999</v>
      </c>
      <c r="F6" s="3">
        <v>0.99</v>
      </c>
      <c r="G6" s="3">
        <v>0.997</v>
      </c>
      <c r="H6" s="3">
        <v>0.97099999999999997</v>
      </c>
      <c r="I6" s="3">
        <v>1.024</v>
      </c>
      <c r="J6" s="3">
        <v>1.006</v>
      </c>
      <c r="K6" s="3">
        <v>0.97399999999999998</v>
      </c>
      <c r="L6" s="3">
        <v>0.999</v>
      </c>
      <c r="M6" s="3">
        <v>1.006</v>
      </c>
      <c r="N6" s="3">
        <v>0.98499999999999999</v>
      </c>
      <c r="O6" s="3">
        <v>0.997</v>
      </c>
      <c r="P6" s="3">
        <v>0.97699999999999998</v>
      </c>
      <c r="Q6" s="3">
        <v>0.98699999999999999</v>
      </c>
      <c r="R6" s="3">
        <v>1.012</v>
      </c>
      <c r="S6" s="3">
        <v>1.0029999999999999</v>
      </c>
      <c r="T6" s="3">
        <v>1.0529999999999999</v>
      </c>
      <c r="U6" s="3">
        <v>1.022</v>
      </c>
      <c r="X6" s="33">
        <f t="shared" ref="X6:X54" si="1">RANK(U6,$U$5:$U$104)</f>
        <v>3</v>
      </c>
      <c r="Y6" s="4">
        <f t="shared" si="0"/>
        <v>0.99924999999999997</v>
      </c>
      <c r="Z6" s="3">
        <f t="shared" ref="Z6:Z54" si="2">RANK(Y6,$Y$5:$Y$104)</f>
        <v>34</v>
      </c>
      <c r="AF6" s="3">
        <v>11</v>
      </c>
      <c r="AG6" s="3">
        <v>0.98199999999999998</v>
      </c>
      <c r="AH6" s="3">
        <v>1.018</v>
      </c>
      <c r="AI6" s="3">
        <v>0.97799999999999998</v>
      </c>
      <c r="AJ6" s="3">
        <v>1.01</v>
      </c>
      <c r="AK6" s="3">
        <v>1.034</v>
      </c>
      <c r="AL6" s="3">
        <v>1.006</v>
      </c>
      <c r="AM6" s="3">
        <v>1.0389999999999999</v>
      </c>
      <c r="AN6" s="3">
        <v>0.98699999999999999</v>
      </c>
      <c r="AO6" s="3">
        <v>0.99299999999999999</v>
      </c>
      <c r="AP6" s="3">
        <v>1.0509999999999999</v>
      </c>
      <c r="AQ6" s="3">
        <v>1.0129999999999999</v>
      </c>
      <c r="AR6" s="3">
        <v>0.97199999999999998</v>
      </c>
      <c r="AS6" s="3">
        <v>0.99299999999999999</v>
      </c>
      <c r="AT6" s="3">
        <v>1.008</v>
      </c>
      <c r="AU6" s="3">
        <v>1.0229999999999999</v>
      </c>
      <c r="AV6" s="3">
        <v>1.0249999999999999</v>
      </c>
      <c r="AW6" s="3">
        <v>0.996</v>
      </c>
      <c r="AX6" s="3">
        <v>1.014</v>
      </c>
      <c r="AY6" s="3">
        <v>1.0209999999999999</v>
      </c>
      <c r="AZ6" s="3">
        <v>0.96799999999999997</v>
      </c>
      <c r="BA6" s="3">
        <v>50</v>
      </c>
      <c r="BB6" s="3">
        <v>2</v>
      </c>
      <c r="BC6" s="3">
        <v>1.0065499999999998</v>
      </c>
    </row>
    <row r="7" spans="1:55" x14ac:dyDescent="0.2">
      <c r="A7" s="3">
        <v>3</v>
      </c>
      <c r="B7" s="3">
        <v>0.99399999999999999</v>
      </c>
      <c r="C7" s="3">
        <v>0.97899999999999998</v>
      </c>
      <c r="D7" s="3">
        <v>1</v>
      </c>
      <c r="E7" s="3">
        <v>1.008</v>
      </c>
      <c r="F7" s="3">
        <v>1.014</v>
      </c>
      <c r="G7" s="3">
        <v>1.032</v>
      </c>
      <c r="H7" s="3">
        <v>0.97799999999999998</v>
      </c>
      <c r="I7" s="3">
        <v>0.996</v>
      </c>
      <c r="J7" s="3">
        <v>0.97599999999999998</v>
      </c>
      <c r="K7" s="3">
        <v>1.0009999999999999</v>
      </c>
      <c r="L7" s="3">
        <v>1.014</v>
      </c>
      <c r="M7" s="3">
        <v>1.0129999999999999</v>
      </c>
      <c r="N7" s="3">
        <v>1</v>
      </c>
      <c r="O7" s="3">
        <v>0.98199999999999998</v>
      </c>
      <c r="P7" s="3">
        <v>0.99099999999999999</v>
      </c>
      <c r="Q7" s="3">
        <v>0.96299999999999997</v>
      </c>
      <c r="R7" s="3">
        <v>0.97499999999999998</v>
      </c>
      <c r="S7" s="3">
        <v>0.98899999999999999</v>
      </c>
      <c r="T7" s="3">
        <v>0.996</v>
      </c>
      <c r="U7" s="3">
        <v>0.997</v>
      </c>
      <c r="X7" s="33">
        <f t="shared" si="1"/>
        <v>27</v>
      </c>
      <c r="Y7" s="4">
        <f t="shared" si="0"/>
        <v>0.99489999999999978</v>
      </c>
      <c r="Z7" s="3">
        <f t="shared" si="2"/>
        <v>48</v>
      </c>
      <c r="AF7" s="3">
        <v>4</v>
      </c>
      <c r="AG7" s="3">
        <v>1.0029999999999999</v>
      </c>
      <c r="AH7" s="3">
        <v>1.0209999999999999</v>
      </c>
      <c r="AI7" s="3">
        <v>1.002</v>
      </c>
      <c r="AJ7" s="3">
        <v>0.99</v>
      </c>
      <c r="AK7" s="3">
        <v>0.98799999999999999</v>
      </c>
      <c r="AL7" s="3">
        <v>0.97099999999999997</v>
      </c>
      <c r="AM7" s="3">
        <v>1.02</v>
      </c>
      <c r="AN7" s="3">
        <v>1.0029999999999999</v>
      </c>
      <c r="AO7" s="3">
        <v>1.0229999999999999</v>
      </c>
      <c r="AP7" s="3">
        <v>0.999</v>
      </c>
      <c r="AQ7" s="3">
        <v>0.98499999999999999</v>
      </c>
      <c r="AR7" s="3">
        <v>0.98699999999999999</v>
      </c>
      <c r="AS7" s="3">
        <v>1</v>
      </c>
      <c r="AT7" s="3">
        <v>1.0169999999999999</v>
      </c>
      <c r="AU7" s="3">
        <v>1.008</v>
      </c>
      <c r="AV7" s="3">
        <v>1.0369999999999999</v>
      </c>
      <c r="AW7" s="3">
        <v>1.0269999999999999</v>
      </c>
      <c r="AX7" s="3">
        <v>1.01</v>
      </c>
      <c r="AY7" s="3">
        <v>1.006</v>
      </c>
      <c r="AZ7" s="3">
        <v>1.002</v>
      </c>
      <c r="BA7" s="3">
        <v>23</v>
      </c>
      <c r="BB7" s="3">
        <v>3</v>
      </c>
      <c r="BC7" s="3">
        <v>1.00495</v>
      </c>
    </row>
    <row r="8" spans="1:55" x14ac:dyDescent="0.2">
      <c r="A8" s="3">
        <v>4</v>
      </c>
      <c r="B8" s="3">
        <v>1.0029999999999999</v>
      </c>
      <c r="C8" s="3">
        <v>1.0209999999999999</v>
      </c>
      <c r="D8" s="3">
        <v>1.002</v>
      </c>
      <c r="E8" s="3">
        <v>0.99</v>
      </c>
      <c r="F8" s="3">
        <v>0.98799999999999999</v>
      </c>
      <c r="G8" s="3">
        <v>0.97099999999999997</v>
      </c>
      <c r="H8" s="3">
        <v>1.02</v>
      </c>
      <c r="I8" s="3">
        <v>1.0029999999999999</v>
      </c>
      <c r="J8" s="3">
        <v>1.0229999999999999</v>
      </c>
      <c r="K8" s="3">
        <v>0.999</v>
      </c>
      <c r="L8" s="3">
        <v>0.98499999999999999</v>
      </c>
      <c r="M8" s="3">
        <v>0.98699999999999999</v>
      </c>
      <c r="N8" s="3">
        <v>1</v>
      </c>
      <c r="O8" s="3">
        <v>1.0169999999999999</v>
      </c>
      <c r="P8" s="3">
        <v>1.008</v>
      </c>
      <c r="Q8" s="3">
        <v>1.0369999999999999</v>
      </c>
      <c r="R8" s="3">
        <v>1.0269999999999999</v>
      </c>
      <c r="S8" s="3">
        <v>1.01</v>
      </c>
      <c r="T8" s="3">
        <v>1.006</v>
      </c>
      <c r="U8" s="3">
        <v>1.002</v>
      </c>
      <c r="X8" s="33">
        <f t="shared" si="1"/>
        <v>23</v>
      </c>
      <c r="Y8" s="4">
        <f t="shared" si="0"/>
        <v>1.00495</v>
      </c>
      <c r="Z8" s="3">
        <f t="shared" si="2"/>
        <v>3</v>
      </c>
      <c r="AF8" s="3">
        <v>33</v>
      </c>
      <c r="AG8" s="3">
        <v>1.004</v>
      </c>
      <c r="AH8" s="3">
        <v>1.016</v>
      </c>
      <c r="AI8" s="3">
        <v>0.999</v>
      </c>
      <c r="AJ8" s="3">
        <v>1.004</v>
      </c>
      <c r="AK8" s="3">
        <v>0.98499999999999999</v>
      </c>
      <c r="AL8" s="3">
        <v>0.98699999999999999</v>
      </c>
      <c r="AM8" s="3">
        <v>1.0089999999999999</v>
      </c>
      <c r="AN8" s="3">
        <v>1.002</v>
      </c>
      <c r="AO8" s="3">
        <v>0.99399999999999999</v>
      </c>
      <c r="AP8" s="3">
        <v>1</v>
      </c>
      <c r="AQ8" s="3">
        <v>1.016</v>
      </c>
      <c r="AR8" s="3">
        <v>1.024</v>
      </c>
      <c r="AS8" s="3">
        <v>1.0069999999999999</v>
      </c>
      <c r="AT8" s="3">
        <v>1.004</v>
      </c>
      <c r="AU8" s="3">
        <v>0.98399999999999999</v>
      </c>
      <c r="AV8" s="3">
        <v>1.008</v>
      </c>
      <c r="AW8" s="3">
        <v>1.012</v>
      </c>
      <c r="AX8" s="3">
        <v>0.98599999999999999</v>
      </c>
      <c r="AY8" s="3">
        <v>1.01</v>
      </c>
      <c r="AZ8" s="3">
        <v>1.024</v>
      </c>
      <c r="BA8" s="3">
        <v>2</v>
      </c>
      <c r="BB8" s="3">
        <v>4</v>
      </c>
      <c r="BC8" s="3">
        <v>1.0037500000000001</v>
      </c>
    </row>
    <row r="9" spans="1:55" x14ac:dyDescent="0.2">
      <c r="A9" s="3">
        <v>5</v>
      </c>
      <c r="B9" s="3">
        <v>0.99299999999999999</v>
      </c>
      <c r="C9" s="3">
        <v>1.002</v>
      </c>
      <c r="D9" s="3">
        <v>0.98099999999999998</v>
      </c>
      <c r="E9" s="3">
        <v>1.0169999999999999</v>
      </c>
      <c r="F9" s="3">
        <v>0.98899999999999999</v>
      </c>
      <c r="G9" s="3">
        <v>0.98599999999999999</v>
      </c>
      <c r="H9" s="3">
        <v>1.0069999999999999</v>
      </c>
      <c r="I9" s="3">
        <v>0.97</v>
      </c>
      <c r="J9" s="3">
        <v>1.002</v>
      </c>
      <c r="K9" s="3">
        <v>1.0269999999999999</v>
      </c>
      <c r="L9" s="3">
        <v>1.0029999999999999</v>
      </c>
      <c r="M9" s="3">
        <v>1.0049999999999999</v>
      </c>
      <c r="N9" s="3">
        <v>1.012</v>
      </c>
      <c r="O9" s="3">
        <v>0.98899999999999999</v>
      </c>
      <c r="P9" s="3">
        <v>0.99099999999999999</v>
      </c>
      <c r="Q9" s="3">
        <v>1.01</v>
      </c>
      <c r="R9" s="3">
        <v>0.99399999999999999</v>
      </c>
      <c r="S9" s="3">
        <v>0.996</v>
      </c>
      <c r="T9" s="3">
        <v>1.0369999999999999</v>
      </c>
      <c r="U9" s="3">
        <v>0.99099999999999999</v>
      </c>
      <c r="X9" s="33">
        <f t="shared" si="1"/>
        <v>36</v>
      </c>
      <c r="Y9" s="4">
        <f t="shared" si="0"/>
        <v>1.0001</v>
      </c>
      <c r="Z9" s="3">
        <f t="shared" si="2"/>
        <v>24</v>
      </c>
      <c r="AF9" s="3">
        <v>8</v>
      </c>
      <c r="AG9" s="3">
        <v>0.99199999999999999</v>
      </c>
      <c r="AH9" s="3">
        <v>0.98899999999999999</v>
      </c>
      <c r="AI9" s="3">
        <v>0.99199999999999999</v>
      </c>
      <c r="AJ9" s="3">
        <v>1.0189999999999999</v>
      </c>
      <c r="AK9" s="3">
        <v>1.012</v>
      </c>
      <c r="AL9" s="3">
        <v>0.98799999999999999</v>
      </c>
      <c r="AM9" s="3">
        <v>1.0289999999999999</v>
      </c>
      <c r="AN9" s="3">
        <v>0.995</v>
      </c>
      <c r="AO9" s="3">
        <v>0.98499999999999999</v>
      </c>
      <c r="AP9" s="3">
        <v>0.98099999999999998</v>
      </c>
      <c r="AQ9" s="3">
        <v>1</v>
      </c>
      <c r="AR9" s="3">
        <v>0.999</v>
      </c>
      <c r="AS9" s="3">
        <v>0.97899999999999998</v>
      </c>
      <c r="AT9" s="3">
        <v>1.018</v>
      </c>
      <c r="AU9" s="3">
        <v>1.0289999999999999</v>
      </c>
      <c r="AV9" s="3">
        <v>1.0149999999999999</v>
      </c>
      <c r="AW9" s="3">
        <v>0.98399999999999999</v>
      </c>
      <c r="AX9" s="3">
        <v>1.02</v>
      </c>
      <c r="AY9" s="3">
        <v>1.032</v>
      </c>
      <c r="AZ9" s="3">
        <v>1.0129999999999999</v>
      </c>
      <c r="BA9" s="3">
        <v>10</v>
      </c>
      <c r="BB9" s="3">
        <v>5</v>
      </c>
      <c r="BC9" s="3">
        <v>1.0035499999999999</v>
      </c>
    </row>
    <row r="10" spans="1:55" x14ac:dyDescent="0.2">
      <c r="A10" s="3">
        <v>6</v>
      </c>
      <c r="B10" s="3">
        <v>1.008</v>
      </c>
      <c r="C10" s="3">
        <v>0.997</v>
      </c>
      <c r="D10" s="3">
        <v>1.018</v>
      </c>
      <c r="E10" s="3">
        <v>0.98199999999999998</v>
      </c>
      <c r="F10" s="3">
        <v>1.01</v>
      </c>
      <c r="G10" s="3">
        <v>1.0149999999999999</v>
      </c>
      <c r="H10" s="3">
        <v>0.99099999999999999</v>
      </c>
      <c r="I10" s="3">
        <v>1.0309999999999999</v>
      </c>
      <c r="J10" s="3">
        <v>0.995</v>
      </c>
      <c r="K10" s="3">
        <v>0.98099999999999998</v>
      </c>
      <c r="L10" s="3">
        <v>0.996</v>
      </c>
      <c r="M10" s="3">
        <v>0.995</v>
      </c>
      <c r="N10" s="3">
        <v>0.98899999999999999</v>
      </c>
      <c r="O10" s="3">
        <v>1.0129999999999999</v>
      </c>
      <c r="P10" s="3">
        <v>1.008</v>
      </c>
      <c r="Q10" s="3">
        <v>0.99099999999999999</v>
      </c>
      <c r="R10" s="3">
        <v>1.0029999999999999</v>
      </c>
      <c r="S10" s="3">
        <v>1.0029999999999999</v>
      </c>
      <c r="T10" s="3">
        <v>0.96199999999999997</v>
      </c>
      <c r="U10" s="3">
        <v>1.0089999999999999</v>
      </c>
      <c r="X10" s="33">
        <f t="shared" si="1"/>
        <v>13</v>
      </c>
      <c r="Y10" s="4">
        <f t="shared" si="0"/>
        <v>0.99985000000000002</v>
      </c>
      <c r="Z10" s="3">
        <f>RANK(Y10,$Y$5:$Y$104)</f>
        <v>27</v>
      </c>
      <c r="AF10" s="3">
        <v>36</v>
      </c>
      <c r="AG10" s="3">
        <v>1.024</v>
      </c>
      <c r="AH10" s="3">
        <v>0.99299999999999999</v>
      </c>
      <c r="AI10" s="3">
        <v>0.96899999999999997</v>
      </c>
      <c r="AJ10" s="3">
        <v>0.99299999999999999</v>
      </c>
      <c r="AK10" s="3">
        <v>1.0449999999999999</v>
      </c>
      <c r="AL10" s="3">
        <v>1.0269999999999999</v>
      </c>
      <c r="AM10" s="3">
        <v>1.032</v>
      </c>
      <c r="AN10" s="3">
        <v>0.97599999999999998</v>
      </c>
      <c r="AO10" s="3">
        <v>1.0109999999999999</v>
      </c>
      <c r="AP10" s="3">
        <v>0.99199999999999999</v>
      </c>
      <c r="AQ10" s="3">
        <v>1.0089999999999999</v>
      </c>
      <c r="AR10" s="3">
        <v>1.018</v>
      </c>
      <c r="AS10" s="3">
        <v>1.022</v>
      </c>
      <c r="AT10" s="3">
        <v>0.98599999999999999</v>
      </c>
      <c r="AU10" s="3">
        <v>0.98699999999999999</v>
      </c>
      <c r="AV10" s="3">
        <v>1.0109999999999999</v>
      </c>
      <c r="AW10" s="3">
        <v>0.98499999999999999</v>
      </c>
      <c r="AX10" s="3">
        <v>1</v>
      </c>
      <c r="AY10" s="3">
        <v>0.97799999999999998</v>
      </c>
      <c r="AZ10" s="3">
        <v>1.0089999999999999</v>
      </c>
      <c r="BA10" s="3">
        <v>13</v>
      </c>
      <c r="BB10" s="3">
        <v>6</v>
      </c>
      <c r="BC10" s="3">
        <v>1.00335</v>
      </c>
    </row>
    <row r="11" spans="1:55" x14ac:dyDescent="0.2">
      <c r="A11" s="3">
        <v>7</v>
      </c>
      <c r="B11" s="3">
        <v>1.014</v>
      </c>
      <c r="C11" s="3">
        <v>1.0089999999999999</v>
      </c>
      <c r="D11" s="3">
        <v>1.0129999999999999</v>
      </c>
      <c r="E11" s="3">
        <v>0.98</v>
      </c>
      <c r="F11" s="3">
        <v>0.98699999999999999</v>
      </c>
      <c r="G11" s="3">
        <v>1.012</v>
      </c>
      <c r="H11" s="3">
        <v>0.97399999999999998</v>
      </c>
      <c r="I11" s="3">
        <v>1.0069999999999999</v>
      </c>
      <c r="J11" s="3">
        <v>1.0129999999999999</v>
      </c>
      <c r="K11" s="3">
        <v>1.0189999999999999</v>
      </c>
      <c r="L11" s="3">
        <v>1.002</v>
      </c>
      <c r="M11" s="3">
        <v>1.002</v>
      </c>
      <c r="N11" s="3">
        <v>1.024</v>
      </c>
      <c r="O11" s="3">
        <v>0.98</v>
      </c>
      <c r="P11" s="3">
        <v>0.96699999999999997</v>
      </c>
      <c r="Q11" s="3">
        <v>0.98899999999999999</v>
      </c>
      <c r="R11" s="3">
        <v>1.0129999999999999</v>
      </c>
      <c r="S11" s="3">
        <v>0.98</v>
      </c>
      <c r="T11" s="3">
        <v>0.96899999999999997</v>
      </c>
      <c r="U11" s="3">
        <v>0.98499999999999999</v>
      </c>
      <c r="X11" s="33">
        <f t="shared" si="1"/>
        <v>45</v>
      </c>
      <c r="Y11" s="4">
        <f t="shared" si="0"/>
        <v>0.99695000000000022</v>
      </c>
      <c r="Z11" s="3">
        <f t="shared" si="2"/>
        <v>45</v>
      </c>
      <c r="AF11" s="3">
        <v>41</v>
      </c>
      <c r="AG11" s="3">
        <v>1.0109999999999999</v>
      </c>
      <c r="AH11" s="3">
        <v>1.0149999999999999</v>
      </c>
      <c r="AI11" s="3">
        <v>1.002</v>
      </c>
      <c r="AJ11" s="3">
        <v>1.0349999999999999</v>
      </c>
      <c r="AK11" s="3">
        <v>0.98299999999999998</v>
      </c>
      <c r="AL11" s="3">
        <v>0.98</v>
      </c>
      <c r="AM11" s="3">
        <v>0.98199999999999998</v>
      </c>
      <c r="AN11" s="3">
        <v>0.999</v>
      </c>
      <c r="AO11" s="3">
        <v>0.998</v>
      </c>
      <c r="AP11" s="3">
        <v>0.99199999999999999</v>
      </c>
      <c r="AQ11" s="3">
        <v>1.002</v>
      </c>
      <c r="AR11" s="3">
        <v>1.016</v>
      </c>
      <c r="AS11" s="3">
        <v>1.028</v>
      </c>
      <c r="AT11" s="3">
        <v>0.995</v>
      </c>
      <c r="AU11" s="3">
        <v>1.024</v>
      </c>
      <c r="AV11" s="3">
        <v>0.98899999999999999</v>
      </c>
      <c r="AW11" s="3">
        <v>0.99</v>
      </c>
      <c r="AX11" s="3">
        <v>1.0209999999999999</v>
      </c>
      <c r="AY11" s="3">
        <v>1.0049999999999999</v>
      </c>
      <c r="AZ11" s="3">
        <v>0.99399999999999999</v>
      </c>
      <c r="BA11" s="3">
        <v>32</v>
      </c>
      <c r="BB11" s="3">
        <v>7</v>
      </c>
      <c r="BC11" s="3">
        <v>1.00305</v>
      </c>
    </row>
    <row r="12" spans="1:55" x14ac:dyDescent="0.2">
      <c r="A12" s="3">
        <v>8</v>
      </c>
      <c r="B12" s="3">
        <v>0.99199999999999999</v>
      </c>
      <c r="C12" s="3">
        <v>0.98899999999999999</v>
      </c>
      <c r="D12" s="3">
        <v>0.99199999999999999</v>
      </c>
      <c r="E12" s="3">
        <v>1.0189999999999999</v>
      </c>
      <c r="F12" s="3">
        <v>1.012</v>
      </c>
      <c r="G12" s="3">
        <v>0.98799999999999999</v>
      </c>
      <c r="H12" s="3">
        <v>1.0289999999999999</v>
      </c>
      <c r="I12" s="3">
        <v>0.995</v>
      </c>
      <c r="J12" s="3">
        <v>0.98499999999999999</v>
      </c>
      <c r="K12" s="3">
        <v>0.98099999999999998</v>
      </c>
      <c r="L12" s="3">
        <v>1</v>
      </c>
      <c r="M12" s="3">
        <v>0.999</v>
      </c>
      <c r="N12" s="3">
        <v>0.97899999999999998</v>
      </c>
      <c r="O12" s="3">
        <v>1.018</v>
      </c>
      <c r="P12" s="3">
        <v>1.0289999999999999</v>
      </c>
      <c r="Q12" s="3">
        <v>1.0149999999999999</v>
      </c>
      <c r="R12" s="3">
        <v>0.98399999999999999</v>
      </c>
      <c r="S12" s="3">
        <v>1.02</v>
      </c>
      <c r="T12" s="3">
        <v>1.032</v>
      </c>
      <c r="U12" s="3">
        <v>1.0129999999999999</v>
      </c>
      <c r="X12" s="33">
        <f t="shared" si="1"/>
        <v>10</v>
      </c>
      <c r="Y12" s="4">
        <f t="shared" si="0"/>
        <v>1.0035499999999999</v>
      </c>
      <c r="Z12" s="3">
        <f t="shared" si="2"/>
        <v>5</v>
      </c>
      <c r="AF12" s="3">
        <v>22</v>
      </c>
      <c r="AG12" s="3">
        <v>0.98099999999999998</v>
      </c>
      <c r="AH12" s="3">
        <v>1.0029999999999999</v>
      </c>
      <c r="AI12" s="3">
        <v>1.0329999999999999</v>
      </c>
      <c r="AJ12" s="3">
        <v>1.0109999999999999</v>
      </c>
      <c r="AK12" s="3">
        <v>1.0009999999999999</v>
      </c>
      <c r="AL12" s="3">
        <v>0.996</v>
      </c>
      <c r="AM12" s="3">
        <v>0.97</v>
      </c>
      <c r="AN12" s="3">
        <v>1.0009999999999999</v>
      </c>
      <c r="AO12" s="3">
        <v>1.0289999999999999</v>
      </c>
      <c r="AP12" s="3">
        <v>1.032</v>
      </c>
      <c r="AQ12" s="3">
        <v>1.0189999999999999</v>
      </c>
      <c r="AR12" s="3">
        <v>1.042</v>
      </c>
      <c r="AS12" s="3">
        <v>0.98599999999999999</v>
      </c>
      <c r="AT12" s="3">
        <v>0.98099999999999998</v>
      </c>
      <c r="AU12" s="3">
        <v>0.97799999999999998</v>
      </c>
      <c r="AV12" s="3">
        <v>0.98399999999999999</v>
      </c>
      <c r="AW12" s="3">
        <v>0.96099999999999997</v>
      </c>
      <c r="AX12" s="3">
        <v>1.048</v>
      </c>
      <c r="AY12" s="3">
        <v>0.998</v>
      </c>
      <c r="AZ12" s="3">
        <v>1.0029999999999999</v>
      </c>
      <c r="BA12" s="3">
        <v>20</v>
      </c>
      <c r="BB12" s="3">
        <v>8</v>
      </c>
      <c r="BC12" s="3">
        <v>1.00285</v>
      </c>
    </row>
    <row r="13" spans="1:55" x14ac:dyDescent="0.2">
      <c r="A13" s="3">
        <v>9</v>
      </c>
      <c r="B13" s="3">
        <v>0.999</v>
      </c>
      <c r="C13" s="3">
        <v>1.0029999999999999</v>
      </c>
      <c r="D13" s="3">
        <v>1.0149999999999999</v>
      </c>
      <c r="E13" s="3">
        <v>0.99299999999999999</v>
      </c>
      <c r="F13" s="3">
        <v>0.99</v>
      </c>
      <c r="G13" s="3">
        <v>1.008</v>
      </c>
      <c r="H13" s="3">
        <v>0.98599999999999999</v>
      </c>
      <c r="I13" s="3">
        <v>1</v>
      </c>
      <c r="J13" s="3">
        <v>0.999</v>
      </c>
      <c r="K13" s="3">
        <v>0.96199999999999997</v>
      </c>
      <c r="L13" s="3">
        <v>1.0109999999999999</v>
      </c>
      <c r="M13" s="3">
        <v>0.98</v>
      </c>
      <c r="N13" s="3">
        <v>0.99399999999999999</v>
      </c>
      <c r="O13" s="3">
        <v>0.98</v>
      </c>
      <c r="P13" s="3">
        <v>0.97899999999999998</v>
      </c>
      <c r="Q13" s="3">
        <v>1</v>
      </c>
      <c r="R13" s="3">
        <v>0.96599999999999997</v>
      </c>
      <c r="S13" s="3">
        <v>0.99</v>
      </c>
      <c r="T13" s="3">
        <v>0.98699999999999999</v>
      </c>
      <c r="U13" s="3">
        <v>1.016</v>
      </c>
      <c r="X13" s="33">
        <f>RANK(U13,$U$5:$U$104)</f>
        <v>6</v>
      </c>
      <c r="Y13" s="4">
        <f t="shared" si="0"/>
        <v>0.99289999999999989</v>
      </c>
      <c r="Z13" s="3">
        <f t="shared" si="2"/>
        <v>50</v>
      </c>
      <c r="AF13" s="3">
        <v>45</v>
      </c>
      <c r="AG13" s="3">
        <v>0.99399999999999999</v>
      </c>
      <c r="AH13" s="3">
        <v>0.98899999999999999</v>
      </c>
      <c r="AI13" s="3">
        <v>1.04</v>
      </c>
      <c r="AJ13" s="3">
        <v>0.99</v>
      </c>
      <c r="AK13" s="3">
        <v>1.006</v>
      </c>
      <c r="AL13" s="3">
        <v>1.0069999999999999</v>
      </c>
      <c r="AM13" s="3">
        <v>0.99399999999999999</v>
      </c>
      <c r="AN13" s="3">
        <v>0.99399999999999999</v>
      </c>
      <c r="AO13" s="3">
        <v>0.997</v>
      </c>
      <c r="AP13" s="3">
        <v>1.0129999999999999</v>
      </c>
      <c r="AQ13" s="3">
        <v>1.0029999999999999</v>
      </c>
      <c r="AR13" s="3">
        <v>1.03</v>
      </c>
      <c r="AS13" s="3">
        <v>0.99</v>
      </c>
      <c r="AT13" s="3">
        <v>0.999</v>
      </c>
      <c r="AU13" s="3">
        <v>0.99</v>
      </c>
      <c r="AV13" s="3">
        <v>1.0209999999999999</v>
      </c>
      <c r="AW13" s="3">
        <v>1.0189999999999999</v>
      </c>
      <c r="AX13" s="3">
        <v>0.98</v>
      </c>
      <c r="AY13" s="3">
        <v>0.98899999999999999</v>
      </c>
      <c r="AZ13" s="3">
        <v>1.0029999999999999</v>
      </c>
      <c r="BA13" s="3">
        <v>20</v>
      </c>
      <c r="BB13" s="3">
        <v>9</v>
      </c>
      <c r="BC13" s="3">
        <v>1.0024</v>
      </c>
    </row>
    <row r="14" spans="1:55" x14ac:dyDescent="0.2">
      <c r="A14" s="3">
        <v>10</v>
      </c>
      <c r="B14" s="3">
        <v>1</v>
      </c>
      <c r="C14" s="3">
        <v>0.998</v>
      </c>
      <c r="D14" s="3">
        <v>0.98399999999999999</v>
      </c>
      <c r="E14" s="3">
        <v>1.0069999999999999</v>
      </c>
      <c r="F14" s="3">
        <v>1.0089999999999999</v>
      </c>
      <c r="G14" s="3">
        <v>0.99199999999999999</v>
      </c>
      <c r="H14" s="3">
        <v>1.014</v>
      </c>
      <c r="I14" s="3">
        <v>1.0009999999999999</v>
      </c>
      <c r="J14" s="3">
        <v>1.0009999999999999</v>
      </c>
      <c r="K14" s="3">
        <v>1.0389999999999999</v>
      </c>
      <c r="L14" s="3">
        <v>0.99299999999999999</v>
      </c>
      <c r="M14" s="3">
        <v>1.02</v>
      </c>
      <c r="N14" s="3">
        <v>1.0049999999999999</v>
      </c>
      <c r="O14" s="3">
        <v>1.0289999999999999</v>
      </c>
      <c r="P14" s="3">
        <v>1.02</v>
      </c>
      <c r="Q14" s="3">
        <v>0.999</v>
      </c>
      <c r="R14" s="3">
        <v>1.036</v>
      </c>
      <c r="S14" s="3">
        <v>1.01</v>
      </c>
      <c r="T14" s="3">
        <v>1.012</v>
      </c>
      <c r="U14" s="3">
        <v>0.98399999999999999</v>
      </c>
      <c r="X14" s="33">
        <f t="shared" si="1"/>
        <v>46</v>
      </c>
      <c r="Y14" s="4">
        <f t="shared" si="0"/>
        <v>1.0076499999999999</v>
      </c>
      <c r="Z14" s="3">
        <f t="shared" si="2"/>
        <v>1</v>
      </c>
      <c r="AF14" s="3">
        <v>17</v>
      </c>
      <c r="AG14" s="3">
        <v>1.0149999999999999</v>
      </c>
      <c r="AH14" s="3">
        <v>0.98599999999999999</v>
      </c>
      <c r="AI14" s="3">
        <v>1.0069999999999999</v>
      </c>
      <c r="AJ14" s="3">
        <v>0.98599999999999999</v>
      </c>
      <c r="AK14" s="3">
        <v>0.98599999999999999</v>
      </c>
      <c r="AL14" s="3">
        <v>1.026</v>
      </c>
      <c r="AM14" s="3">
        <v>0.96899999999999997</v>
      </c>
      <c r="AN14" s="3">
        <v>1.024</v>
      </c>
      <c r="AO14" s="3">
        <v>0.99099999999999999</v>
      </c>
      <c r="AP14" s="3">
        <v>1.014</v>
      </c>
      <c r="AQ14" s="3">
        <v>1.008</v>
      </c>
      <c r="AR14" s="3">
        <v>0.98599999999999999</v>
      </c>
      <c r="AS14" s="3">
        <v>1.028</v>
      </c>
      <c r="AT14" s="3">
        <v>0.99199999999999999</v>
      </c>
      <c r="AU14" s="3">
        <v>1.004</v>
      </c>
      <c r="AV14" s="3">
        <v>1.048</v>
      </c>
      <c r="AW14" s="3">
        <v>0.98</v>
      </c>
      <c r="AX14" s="3">
        <v>1.008</v>
      </c>
      <c r="AY14" s="3">
        <v>1</v>
      </c>
      <c r="AZ14" s="3">
        <v>0.98899999999999999</v>
      </c>
      <c r="BA14" s="3">
        <v>39</v>
      </c>
      <c r="BB14" s="3">
        <v>10</v>
      </c>
      <c r="BC14" s="3">
        <v>1.0023500000000001</v>
      </c>
    </row>
    <row r="15" spans="1:55" x14ac:dyDescent="0.2">
      <c r="A15" s="3">
        <v>11</v>
      </c>
      <c r="B15" s="3">
        <v>0.98199999999999998</v>
      </c>
      <c r="C15" s="3">
        <v>1.018</v>
      </c>
      <c r="D15" s="3">
        <v>0.97799999999999998</v>
      </c>
      <c r="E15" s="3">
        <v>1.01</v>
      </c>
      <c r="F15" s="3">
        <v>1.034</v>
      </c>
      <c r="G15" s="3">
        <v>1.006</v>
      </c>
      <c r="H15" s="3">
        <v>1.0389999999999999</v>
      </c>
      <c r="I15" s="3">
        <v>0.98699999999999999</v>
      </c>
      <c r="J15" s="3">
        <v>0.99299999999999999</v>
      </c>
      <c r="K15" s="3">
        <v>1.0509999999999999</v>
      </c>
      <c r="L15" s="3">
        <v>1.0129999999999999</v>
      </c>
      <c r="M15" s="3">
        <v>0.97199999999999998</v>
      </c>
      <c r="N15" s="3">
        <v>0.99299999999999999</v>
      </c>
      <c r="O15" s="3">
        <v>1.008</v>
      </c>
      <c r="P15" s="3">
        <v>1.0229999999999999</v>
      </c>
      <c r="Q15" s="3">
        <v>1.0249999999999999</v>
      </c>
      <c r="R15" s="3">
        <v>0.996</v>
      </c>
      <c r="S15" s="3">
        <v>1.014</v>
      </c>
      <c r="T15" s="3">
        <v>1.0209999999999999</v>
      </c>
      <c r="U15" s="3">
        <v>0.96799999999999997</v>
      </c>
      <c r="X15" s="33">
        <f t="shared" si="1"/>
        <v>50</v>
      </c>
      <c r="Y15" s="4">
        <f t="shared" si="0"/>
        <v>1.0065499999999998</v>
      </c>
      <c r="Z15" s="3">
        <f t="shared" si="2"/>
        <v>2</v>
      </c>
      <c r="AF15" s="3">
        <v>29</v>
      </c>
      <c r="AG15" s="3">
        <v>1.046</v>
      </c>
      <c r="AH15" s="3">
        <v>0.997</v>
      </c>
      <c r="AI15" s="3">
        <v>1.008</v>
      </c>
      <c r="AJ15" s="3">
        <v>1</v>
      </c>
      <c r="AK15" s="3">
        <v>0.99</v>
      </c>
      <c r="AL15" s="3">
        <v>0.98099999999999998</v>
      </c>
      <c r="AM15" s="3">
        <v>0.999</v>
      </c>
      <c r="AN15" s="3">
        <v>0.99299999999999999</v>
      </c>
      <c r="AO15" s="3">
        <v>0.96699999999999997</v>
      </c>
      <c r="AP15" s="3">
        <v>1.026</v>
      </c>
      <c r="AQ15" s="3">
        <v>1.024</v>
      </c>
      <c r="AR15" s="3">
        <v>1.0129999999999999</v>
      </c>
      <c r="AS15" s="3">
        <v>0.98899999999999999</v>
      </c>
      <c r="AT15" s="3">
        <v>1.0089999999999999</v>
      </c>
      <c r="AU15" s="3">
        <v>1.014</v>
      </c>
      <c r="AV15" s="3">
        <v>0.999</v>
      </c>
      <c r="AW15" s="3">
        <v>0.98899999999999999</v>
      </c>
      <c r="AX15" s="3">
        <v>1.008</v>
      </c>
      <c r="AY15" s="3">
        <v>0.98099999999999998</v>
      </c>
      <c r="AZ15" s="3">
        <v>1.01</v>
      </c>
      <c r="BA15" s="3">
        <v>12</v>
      </c>
      <c r="BB15" s="3">
        <v>11</v>
      </c>
      <c r="BC15" s="3">
        <v>1.0021500000000001</v>
      </c>
    </row>
    <row r="16" spans="1:55" x14ac:dyDescent="0.2">
      <c r="A16" s="3">
        <v>12</v>
      </c>
      <c r="B16" s="3">
        <v>1.0169999999999999</v>
      </c>
      <c r="C16" s="3">
        <v>0.98099999999999998</v>
      </c>
      <c r="D16" s="3">
        <v>1.0229999999999999</v>
      </c>
      <c r="E16" s="3">
        <v>0.99299999999999999</v>
      </c>
      <c r="F16" s="3">
        <v>0.96399999999999997</v>
      </c>
      <c r="G16" s="3">
        <v>0.996</v>
      </c>
      <c r="H16" s="3">
        <v>0.96199999999999997</v>
      </c>
      <c r="I16" s="3">
        <v>1.0129999999999999</v>
      </c>
      <c r="J16" s="3">
        <v>1.0069999999999999</v>
      </c>
      <c r="K16" s="3">
        <v>0.95299999999999996</v>
      </c>
      <c r="L16" s="3">
        <v>0.98299999999999998</v>
      </c>
      <c r="M16" s="3">
        <v>1.0289999999999999</v>
      </c>
      <c r="N16" s="3">
        <v>1.008</v>
      </c>
      <c r="O16" s="3">
        <v>0.99099999999999999</v>
      </c>
      <c r="P16" s="3">
        <v>0.98</v>
      </c>
      <c r="Q16" s="3">
        <v>0.97299999999999998</v>
      </c>
      <c r="R16" s="3">
        <v>1.0009999999999999</v>
      </c>
      <c r="S16" s="3">
        <v>0.98799999999999999</v>
      </c>
      <c r="T16" s="3">
        <v>0.97699999999999998</v>
      </c>
      <c r="U16" s="3">
        <v>1.03</v>
      </c>
      <c r="X16" s="33">
        <f t="shared" si="1"/>
        <v>1</v>
      </c>
      <c r="Y16" s="4">
        <f t="shared" si="0"/>
        <v>0.99344999999999994</v>
      </c>
      <c r="Z16" s="3">
        <f t="shared" si="2"/>
        <v>49</v>
      </c>
      <c r="AF16" s="3">
        <v>20</v>
      </c>
      <c r="AG16" s="3">
        <v>1.002</v>
      </c>
      <c r="AH16" s="3">
        <v>0.98699999999999999</v>
      </c>
      <c r="AI16" s="3">
        <v>1.0309999999999999</v>
      </c>
      <c r="AJ16" s="3">
        <v>1.018</v>
      </c>
      <c r="AK16" s="3">
        <v>0.99399999999999999</v>
      </c>
      <c r="AL16" s="3">
        <v>0.997</v>
      </c>
      <c r="AM16" s="3">
        <v>1</v>
      </c>
      <c r="AN16" s="3">
        <v>0.99199999999999999</v>
      </c>
      <c r="AO16" s="3">
        <v>0.99399999999999999</v>
      </c>
      <c r="AP16" s="3">
        <v>1.0189999999999999</v>
      </c>
      <c r="AQ16" s="3">
        <v>1.014</v>
      </c>
      <c r="AR16" s="3">
        <v>0.98699999999999999</v>
      </c>
      <c r="AS16" s="3">
        <v>1.016</v>
      </c>
      <c r="AT16" s="3">
        <v>1.0189999999999999</v>
      </c>
      <c r="AU16" s="3">
        <v>1.028</v>
      </c>
      <c r="AV16" s="3">
        <v>0.97399999999999998</v>
      </c>
      <c r="AW16" s="3">
        <v>0.98799999999999999</v>
      </c>
      <c r="AX16" s="3">
        <v>1.01</v>
      </c>
      <c r="AY16" s="3">
        <v>0.98399999999999999</v>
      </c>
      <c r="AZ16" s="3">
        <v>0.98699999999999999</v>
      </c>
      <c r="BA16" s="3">
        <v>42</v>
      </c>
      <c r="BB16" s="3">
        <v>12</v>
      </c>
      <c r="BC16" s="3">
        <v>1.0020500000000001</v>
      </c>
    </row>
    <row r="17" spans="1:55" x14ac:dyDescent="0.2">
      <c r="A17" s="3">
        <v>13</v>
      </c>
      <c r="B17" s="3">
        <v>0.98</v>
      </c>
      <c r="C17" s="3">
        <v>1.0009999999999999</v>
      </c>
      <c r="D17" s="3">
        <v>0.997</v>
      </c>
      <c r="E17" s="3">
        <v>1.02</v>
      </c>
      <c r="F17" s="3">
        <v>0.98899999999999999</v>
      </c>
      <c r="G17" s="3">
        <v>0.99399999999999999</v>
      </c>
      <c r="H17" s="3">
        <v>0.98099999999999998</v>
      </c>
      <c r="I17" s="3">
        <v>1.002</v>
      </c>
      <c r="J17" s="3">
        <v>1.0189999999999999</v>
      </c>
      <c r="K17" s="3">
        <v>1.004</v>
      </c>
      <c r="L17" s="3">
        <v>1.0169999999999999</v>
      </c>
      <c r="M17" s="3">
        <v>0.98099999999999998</v>
      </c>
      <c r="N17" s="3">
        <v>0.99399999999999999</v>
      </c>
      <c r="O17" s="3">
        <v>0.98799999999999999</v>
      </c>
      <c r="P17" s="3">
        <v>1.0189999999999999</v>
      </c>
      <c r="Q17" s="3">
        <v>0.999</v>
      </c>
      <c r="R17" s="3">
        <v>1.0009999999999999</v>
      </c>
      <c r="S17" s="3">
        <v>0.997</v>
      </c>
      <c r="T17" s="3">
        <v>1.014</v>
      </c>
      <c r="U17" s="3">
        <v>0.99399999999999999</v>
      </c>
      <c r="X17" s="33">
        <f t="shared" si="1"/>
        <v>32</v>
      </c>
      <c r="Y17" s="4">
        <f t="shared" si="0"/>
        <v>0.99954999999999983</v>
      </c>
      <c r="Z17" s="3">
        <f t="shared" si="2"/>
        <v>30</v>
      </c>
      <c r="AF17" s="3">
        <v>49</v>
      </c>
      <c r="AG17" s="3">
        <v>1.0029999999999999</v>
      </c>
      <c r="AH17" s="3">
        <v>1.03</v>
      </c>
      <c r="AI17" s="3">
        <v>1.016</v>
      </c>
      <c r="AJ17" s="3">
        <v>1.0089999999999999</v>
      </c>
      <c r="AK17" s="3">
        <v>0.98899999999999999</v>
      </c>
      <c r="AL17" s="3">
        <v>0.98099999999999998</v>
      </c>
      <c r="AM17" s="3">
        <v>1.008</v>
      </c>
      <c r="AN17" s="3">
        <v>1.0009999999999999</v>
      </c>
      <c r="AO17" s="3">
        <v>1.008</v>
      </c>
      <c r="AP17" s="3">
        <v>1.0109999999999999</v>
      </c>
      <c r="AQ17" s="3">
        <v>1.0069999999999999</v>
      </c>
      <c r="AR17" s="3">
        <v>1.002</v>
      </c>
      <c r="AS17" s="3">
        <v>1.012</v>
      </c>
      <c r="AT17" s="3">
        <v>0.998</v>
      </c>
      <c r="AU17" s="3">
        <v>0.97199999999999998</v>
      </c>
      <c r="AV17" s="3">
        <v>1.0069999999999999</v>
      </c>
      <c r="AW17" s="3">
        <v>0.98099999999999998</v>
      </c>
      <c r="AX17" s="3">
        <v>0.98199999999999998</v>
      </c>
      <c r="AY17" s="3">
        <v>1.0029999999999999</v>
      </c>
      <c r="AZ17" s="3">
        <v>1.016</v>
      </c>
      <c r="BA17" s="3">
        <v>6</v>
      </c>
      <c r="BB17" s="3">
        <v>13</v>
      </c>
      <c r="BC17" s="3">
        <v>1.0018</v>
      </c>
    </row>
    <row r="18" spans="1:55" x14ac:dyDescent="0.2">
      <c r="A18" s="3">
        <v>14</v>
      </c>
      <c r="B18" s="3">
        <v>1.018</v>
      </c>
      <c r="C18" s="3">
        <v>0.998</v>
      </c>
      <c r="D18" s="3">
        <v>1.0009999999999999</v>
      </c>
      <c r="E18" s="3">
        <v>0.98199999999999998</v>
      </c>
      <c r="F18" s="3">
        <v>1.0129999999999999</v>
      </c>
      <c r="G18" s="3">
        <v>1.006</v>
      </c>
      <c r="H18" s="3">
        <v>1.0169999999999999</v>
      </c>
      <c r="I18" s="3">
        <v>1.0009999999999999</v>
      </c>
      <c r="J18" s="3">
        <v>0.98499999999999999</v>
      </c>
      <c r="K18" s="3">
        <v>0.99299999999999999</v>
      </c>
      <c r="L18" s="3">
        <v>0.98199999999999998</v>
      </c>
      <c r="M18" s="3">
        <v>1.0169999999999999</v>
      </c>
      <c r="N18" s="3">
        <v>1.004</v>
      </c>
      <c r="O18" s="3">
        <v>1.012</v>
      </c>
      <c r="P18" s="3">
        <v>0.98299999999999998</v>
      </c>
      <c r="Q18" s="3">
        <v>1.002</v>
      </c>
      <c r="R18" s="3">
        <v>1.0029999999999999</v>
      </c>
      <c r="S18" s="3">
        <v>1.002</v>
      </c>
      <c r="T18" s="3">
        <v>0.98599999999999999</v>
      </c>
      <c r="U18" s="3">
        <v>1.0029999999999999</v>
      </c>
      <c r="X18" s="33">
        <f t="shared" si="1"/>
        <v>20</v>
      </c>
      <c r="Y18" s="4">
        <f t="shared" si="0"/>
        <v>1.0004</v>
      </c>
      <c r="Z18" s="3">
        <f t="shared" si="2"/>
        <v>20</v>
      </c>
      <c r="AF18" s="3">
        <v>48</v>
      </c>
      <c r="AG18" s="3">
        <v>1.0149999999999999</v>
      </c>
      <c r="AH18" s="3">
        <v>0.995</v>
      </c>
      <c r="AI18" s="3">
        <v>0.97699999999999998</v>
      </c>
      <c r="AJ18" s="3">
        <v>0.98</v>
      </c>
      <c r="AK18" s="3">
        <v>1.01</v>
      </c>
      <c r="AL18" s="3">
        <v>1.0009999999999999</v>
      </c>
      <c r="AM18" s="3">
        <v>0.99399999999999999</v>
      </c>
      <c r="AN18" s="3">
        <v>1.014</v>
      </c>
      <c r="AO18" s="3">
        <v>0.97499999999999998</v>
      </c>
      <c r="AP18" s="3">
        <v>1.032</v>
      </c>
      <c r="AQ18" s="3">
        <v>1.0329999999999999</v>
      </c>
      <c r="AR18" s="3">
        <v>0.997</v>
      </c>
      <c r="AS18" s="3">
        <v>1.012</v>
      </c>
      <c r="AT18" s="3">
        <v>1.002</v>
      </c>
      <c r="AU18" s="3">
        <v>1</v>
      </c>
      <c r="AV18" s="3">
        <v>0.99399999999999999</v>
      </c>
      <c r="AW18" s="3">
        <v>1.0049999999999999</v>
      </c>
      <c r="AX18" s="3">
        <v>0.97099999999999997</v>
      </c>
      <c r="AY18" s="3">
        <v>1.0129999999999999</v>
      </c>
      <c r="AZ18" s="3">
        <v>1.0149999999999999</v>
      </c>
      <c r="BA18" s="3">
        <v>8</v>
      </c>
      <c r="BB18" s="3">
        <v>14</v>
      </c>
      <c r="BC18" s="3">
        <v>1.0017500000000001</v>
      </c>
    </row>
    <row r="19" spans="1:55" x14ac:dyDescent="0.2">
      <c r="A19" s="3">
        <v>15</v>
      </c>
      <c r="B19" s="3">
        <v>0.995</v>
      </c>
      <c r="C19" s="3">
        <v>1</v>
      </c>
      <c r="D19" s="3">
        <v>0.97299999999999998</v>
      </c>
      <c r="E19" s="3">
        <v>1.0129999999999999</v>
      </c>
      <c r="F19" s="3">
        <v>0.98099999999999998</v>
      </c>
      <c r="G19" s="3">
        <v>1.004</v>
      </c>
      <c r="H19" s="3">
        <v>0.99099999999999999</v>
      </c>
      <c r="I19" s="3">
        <v>0.997</v>
      </c>
      <c r="J19" s="3">
        <v>1.006</v>
      </c>
      <c r="K19" s="3">
        <v>1.0089999999999999</v>
      </c>
      <c r="L19" s="3">
        <v>1.0189999999999999</v>
      </c>
      <c r="M19" s="3">
        <v>1.022</v>
      </c>
      <c r="N19" s="3">
        <v>1.006</v>
      </c>
      <c r="O19" s="3">
        <v>0.98199999999999998</v>
      </c>
      <c r="P19" s="3">
        <v>0.996</v>
      </c>
      <c r="Q19" s="3">
        <v>1.008</v>
      </c>
      <c r="R19" s="3">
        <v>1.028</v>
      </c>
      <c r="S19" s="3">
        <v>0.96399999999999997</v>
      </c>
      <c r="T19" s="3">
        <v>0.98599999999999999</v>
      </c>
      <c r="U19" s="3">
        <v>1.006</v>
      </c>
      <c r="X19" s="33">
        <f t="shared" si="1"/>
        <v>18</v>
      </c>
      <c r="Y19" s="4">
        <f t="shared" si="0"/>
        <v>0.99929999999999986</v>
      </c>
      <c r="Z19" s="3">
        <f t="shared" si="2"/>
        <v>32</v>
      </c>
      <c r="AF19" s="3">
        <v>31</v>
      </c>
      <c r="AG19" s="3">
        <v>1.0129999999999999</v>
      </c>
      <c r="AH19" s="3">
        <v>1.0109999999999999</v>
      </c>
      <c r="AI19" s="3">
        <v>0.98899999999999999</v>
      </c>
      <c r="AJ19" s="3">
        <v>0.997</v>
      </c>
      <c r="AK19" s="3">
        <v>0.998</v>
      </c>
      <c r="AL19" s="3">
        <v>1.0469999999999999</v>
      </c>
      <c r="AM19" s="3">
        <v>1.0229999999999999</v>
      </c>
      <c r="AN19" s="3">
        <v>0.98699999999999999</v>
      </c>
      <c r="AO19" s="3">
        <v>0.996</v>
      </c>
      <c r="AP19" s="3">
        <v>1.01</v>
      </c>
      <c r="AQ19" s="3">
        <v>0.997</v>
      </c>
      <c r="AR19" s="3">
        <v>1.01</v>
      </c>
      <c r="AS19" s="3">
        <v>0.98799999999999999</v>
      </c>
      <c r="AT19" s="3">
        <v>0.99099999999999999</v>
      </c>
      <c r="AU19" s="3">
        <v>1.0009999999999999</v>
      </c>
      <c r="AV19" s="3">
        <v>0.998</v>
      </c>
      <c r="AW19" s="3">
        <v>0.98099999999999998</v>
      </c>
      <c r="AX19" s="3">
        <v>0.98499999999999999</v>
      </c>
      <c r="AY19" s="3">
        <v>0.99299999999999999</v>
      </c>
      <c r="AZ19" s="3">
        <v>1.014</v>
      </c>
      <c r="BA19" s="3">
        <v>9</v>
      </c>
      <c r="BB19" s="3">
        <v>15</v>
      </c>
      <c r="BC19" s="3">
        <v>1.0014499999999997</v>
      </c>
    </row>
    <row r="20" spans="1:55" x14ac:dyDescent="0.2">
      <c r="A20" s="3">
        <v>16</v>
      </c>
      <c r="B20" s="3">
        <v>1.0029999999999999</v>
      </c>
      <c r="C20" s="3">
        <v>0.997</v>
      </c>
      <c r="D20" s="3">
        <v>1.0269999999999999</v>
      </c>
      <c r="E20" s="3">
        <v>0.98499999999999999</v>
      </c>
      <c r="F20" s="3">
        <v>1.0189999999999999</v>
      </c>
      <c r="G20" s="3">
        <v>0.996</v>
      </c>
      <c r="H20" s="3">
        <v>1.0069999999999999</v>
      </c>
      <c r="I20" s="3">
        <v>1.002</v>
      </c>
      <c r="J20" s="3">
        <v>0.99399999999999999</v>
      </c>
      <c r="K20" s="3">
        <v>0.98899999999999999</v>
      </c>
      <c r="L20" s="3">
        <v>0.98</v>
      </c>
      <c r="M20" s="3">
        <v>0.97399999999999998</v>
      </c>
      <c r="N20" s="3">
        <v>0.99199999999999999</v>
      </c>
      <c r="O20" s="3">
        <v>1.018</v>
      </c>
      <c r="P20" s="3">
        <v>1.006</v>
      </c>
      <c r="Q20" s="3">
        <v>0.99299999999999999</v>
      </c>
      <c r="R20" s="3">
        <v>0.97599999999999998</v>
      </c>
      <c r="S20" s="3">
        <v>1.034</v>
      </c>
      <c r="T20" s="3">
        <v>1.012</v>
      </c>
      <c r="U20" s="3">
        <v>0.995</v>
      </c>
      <c r="X20" s="33">
        <f t="shared" si="1"/>
        <v>30</v>
      </c>
      <c r="Y20" s="4">
        <f t="shared" si="0"/>
        <v>0.99995000000000034</v>
      </c>
      <c r="Z20" s="3">
        <f t="shared" si="2"/>
        <v>25</v>
      </c>
      <c r="AF20" s="40">
        <v>1</v>
      </c>
      <c r="AG20" s="40">
        <v>0.98899999999999999</v>
      </c>
      <c r="AH20" s="40">
        <v>1.018</v>
      </c>
      <c r="AI20" s="40">
        <v>1.0069999999999999</v>
      </c>
      <c r="AJ20" s="40">
        <v>1.0069999999999999</v>
      </c>
      <c r="AK20" s="40">
        <v>1.01</v>
      </c>
      <c r="AL20" s="40">
        <v>1</v>
      </c>
      <c r="AM20" s="40">
        <v>1.028</v>
      </c>
      <c r="AN20" s="40">
        <v>0.97799999999999998</v>
      </c>
      <c r="AO20" s="40">
        <v>0.99199999999999999</v>
      </c>
      <c r="AP20" s="40">
        <v>1.022</v>
      </c>
      <c r="AQ20" s="40">
        <v>0.999</v>
      </c>
      <c r="AR20" s="40">
        <v>0.99399999999999999</v>
      </c>
      <c r="AS20" s="40">
        <v>1.014</v>
      </c>
      <c r="AT20" s="40">
        <v>1.0009999999999999</v>
      </c>
      <c r="AU20" s="40">
        <v>1.024</v>
      </c>
      <c r="AV20" s="40">
        <v>1.0169999999999999</v>
      </c>
      <c r="AW20" s="40">
        <v>0.99199999999999999</v>
      </c>
      <c r="AX20" s="40">
        <v>0.995</v>
      </c>
      <c r="AY20" s="40">
        <v>0.95299999999999996</v>
      </c>
      <c r="AZ20" s="40">
        <v>0.98</v>
      </c>
      <c r="BA20" s="3">
        <v>48</v>
      </c>
      <c r="BB20" s="3">
        <v>16</v>
      </c>
      <c r="BC20" s="3">
        <v>1.0009999999999999</v>
      </c>
    </row>
    <row r="21" spans="1:55" x14ac:dyDescent="0.2">
      <c r="A21" s="3">
        <v>17</v>
      </c>
      <c r="B21" s="3">
        <v>1.0149999999999999</v>
      </c>
      <c r="C21" s="3">
        <v>0.98599999999999999</v>
      </c>
      <c r="D21" s="3">
        <v>1.0069999999999999</v>
      </c>
      <c r="E21" s="3">
        <v>0.98599999999999999</v>
      </c>
      <c r="F21" s="3">
        <v>0.98599999999999999</v>
      </c>
      <c r="G21" s="3">
        <v>1.026</v>
      </c>
      <c r="H21" s="3">
        <v>0.96899999999999997</v>
      </c>
      <c r="I21" s="3">
        <v>1.024</v>
      </c>
      <c r="J21" s="3">
        <v>0.99099999999999999</v>
      </c>
      <c r="K21" s="3">
        <v>1.014</v>
      </c>
      <c r="L21" s="3">
        <v>1.008</v>
      </c>
      <c r="M21" s="3">
        <v>0.98599999999999999</v>
      </c>
      <c r="N21" s="3">
        <v>1.028</v>
      </c>
      <c r="O21" s="3">
        <v>0.99199999999999999</v>
      </c>
      <c r="P21" s="3">
        <v>1.004</v>
      </c>
      <c r="Q21" s="3">
        <v>1.048</v>
      </c>
      <c r="R21" s="3">
        <v>0.98</v>
      </c>
      <c r="S21" s="3">
        <v>1.008</v>
      </c>
      <c r="T21" s="3">
        <v>1</v>
      </c>
      <c r="U21" s="3">
        <v>0.98899999999999999</v>
      </c>
      <c r="X21" s="33">
        <f t="shared" si="1"/>
        <v>39</v>
      </c>
      <c r="Y21" s="4">
        <f t="shared" si="0"/>
        <v>1.0023500000000001</v>
      </c>
      <c r="Z21" s="3">
        <f>RANK(Y21,$Y$5:$Y$104)</f>
        <v>10</v>
      </c>
      <c r="AF21" s="3">
        <v>25</v>
      </c>
      <c r="AG21" s="3">
        <v>0.98899999999999999</v>
      </c>
      <c r="AH21" s="3">
        <v>0.998</v>
      </c>
      <c r="AI21" s="3">
        <v>1.0129999999999999</v>
      </c>
      <c r="AJ21" s="3">
        <v>1.0309999999999999</v>
      </c>
      <c r="AK21" s="3">
        <v>1.0369999999999999</v>
      </c>
      <c r="AL21" s="3">
        <v>1.004</v>
      </c>
      <c r="AM21" s="3">
        <v>0.97699999999999998</v>
      </c>
      <c r="AN21" s="3">
        <v>0.99</v>
      </c>
      <c r="AO21" s="3">
        <v>0.996</v>
      </c>
      <c r="AP21" s="3">
        <v>0.996</v>
      </c>
      <c r="AQ21" s="3">
        <v>1.0269999999999999</v>
      </c>
      <c r="AR21" s="3">
        <v>0.97399999999999998</v>
      </c>
      <c r="AS21" s="3">
        <v>0.97899999999999998</v>
      </c>
      <c r="AT21" s="3">
        <v>1.006</v>
      </c>
      <c r="AU21" s="3">
        <v>1.0169999999999999</v>
      </c>
      <c r="AV21" s="3">
        <v>1.01</v>
      </c>
      <c r="AW21" s="3">
        <v>0.97599999999999998</v>
      </c>
      <c r="AX21" s="3">
        <v>0.995</v>
      </c>
      <c r="AY21" s="3">
        <v>1.0069999999999999</v>
      </c>
      <c r="AZ21" s="3">
        <v>0.997</v>
      </c>
      <c r="BA21" s="3">
        <v>27</v>
      </c>
      <c r="BB21" s="3">
        <v>17</v>
      </c>
      <c r="BC21" s="3">
        <v>1.00095</v>
      </c>
    </row>
    <row r="22" spans="1:55" x14ac:dyDescent="0.2">
      <c r="A22" s="3">
        <v>18</v>
      </c>
      <c r="B22" s="3">
        <v>0.98399999999999999</v>
      </c>
      <c r="C22" s="3">
        <v>1.0129999999999999</v>
      </c>
      <c r="D22" s="3">
        <v>0.99</v>
      </c>
      <c r="E22" s="3">
        <v>1.0169999999999999</v>
      </c>
      <c r="F22" s="3">
        <v>1.012</v>
      </c>
      <c r="G22" s="3">
        <v>0.97399999999999998</v>
      </c>
      <c r="H22" s="3">
        <v>1.032</v>
      </c>
      <c r="I22" s="3">
        <v>0.97799999999999998</v>
      </c>
      <c r="J22" s="3">
        <v>1.0109999999999999</v>
      </c>
      <c r="K22" s="3">
        <v>0.98599999999999999</v>
      </c>
      <c r="L22" s="3">
        <v>0.99099999999999999</v>
      </c>
      <c r="M22" s="3">
        <v>1.014</v>
      </c>
      <c r="N22" s="3">
        <v>0.97299999999999998</v>
      </c>
      <c r="O22" s="3">
        <v>1.0069999999999999</v>
      </c>
      <c r="P22" s="3">
        <v>0.995</v>
      </c>
      <c r="Q22" s="3">
        <v>0.95699999999999996</v>
      </c>
      <c r="R22" s="3">
        <v>1.018</v>
      </c>
      <c r="S22" s="3">
        <v>0.99399999999999999</v>
      </c>
      <c r="T22" s="3">
        <v>1</v>
      </c>
      <c r="U22" s="3">
        <v>1.0089999999999999</v>
      </c>
      <c r="X22" s="33">
        <f t="shared" si="1"/>
        <v>13</v>
      </c>
      <c r="Y22" s="4">
        <f t="shared" si="0"/>
        <v>0.99774999999999991</v>
      </c>
      <c r="Z22" s="3">
        <f t="shared" si="2"/>
        <v>40</v>
      </c>
      <c r="AF22" s="3">
        <v>37</v>
      </c>
      <c r="AG22" s="3">
        <v>0.97899999999999998</v>
      </c>
      <c r="AH22" s="3">
        <v>0.97599999999999998</v>
      </c>
      <c r="AI22" s="3">
        <v>0.99099999999999999</v>
      </c>
      <c r="AJ22" s="3">
        <v>1.006</v>
      </c>
      <c r="AK22" s="3">
        <v>0.98599999999999999</v>
      </c>
      <c r="AL22" s="3">
        <v>1.0249999999999999</v>
      </c>
      <c r="AM22" s="3">
        <v>1.0189999999999999</v>
      </c>
      <c r="AN22" s="3">
        <v>0.99399999999999999</v>
      </c>
      <c r="AO22" s="3">
        <v>1</v>
      </c>
      <c r="AP22" s="3">
        <v>1.028</v>
      </c>
      <c r="AQ22" s="3">
        <v>0.96899999999999997</v>
      </c>
      <c r="AR22" s="3">
        <v>1.002</v>
      </c>
      <c r="AS22" s="3">
        <v>1.012</v>
      </c>
      <c r="AT22" s="3">
        <v>1.0169999999999999</v>
      </c>
      <c r="AU22" s="3">
        <v>0.99</v>
      </c>
      <c r="AV22" s="3">
        <v>1.0109999999999999</v>
      </c>
      <c r="AW22" s="3">
        <v>0.996</v>
      </c>
      <c r="AX22" s="3">
        <v>1.006</v>
      </c>
      <c r="AY22" s="3">
        <v>1.01</v>
      </c>
      <c r="AZ22" s="3">
        <v>0.999</v>
      </c>
      <c r="BA22" s="3">
        <v>26</v>
      </c>
      <c r="BB22" s="3">
        <v>18</v>
      </c>
      <c r="BC22" s="3">
        <v>1.0007999999999999</v>
      </c>
    </row>
    <row r="23" spans="1:55" x14ac:dyDescent="0.2">
      <c r="A23" s="3">
        <v>19</v>
      </c>
      <c r="B23" s="3">
        <v>0.99399999999999999</v>
      </c>
      <c r="C23" s="3">
        <v>1.0129999999999999</v>
      </c>
      <c r="D23" s="3">
        <v>0.96799999999999997</v>
      </c>
      <c r="E23" s="3">
        <v>0.98599999999999999</v>
      </c>
      <c r="F23" s="3">
        <v>1.0089999999999999</v>
      </c>
      <c r="G23" s="3">
        <v>1.0009999999999999</v>
      </c>
      <c r="H23" s="3">
        <v>1</v>
      </c>
      <c r="I23" s="3">
        <v>1.0069999999999999</v>
      </c>
      <c r="J23" s="3">
        <v>1.004</v>
      </c>
      <c r="K23" s="3">
        <v>0.97899999999999998</v>
      </c>
      <c r="L23" s="3">
        <v>0.98399999999999999</v>
      </c>
      <c r="M23" s="3">
        <v>1.0109999999999999</v>
      </c>
      <c r="N23" s="3">
        <v>0.98499999999999999</v>
      </c>
      <c r="O23" s="3">
        <v>0.98</v>
      </c>
      <c r="P23" s="3">
        <v>0.97299999999999998</v>
      </c>
      <c r="Q23" s="3">
        <v>1.024</v>
      </c>
      <c r="R23" s="3">
        <v>1.0149999999999999</v>
      </c>
      <c r="S23" s="3">
        <v>0.98699999999999999</v>
      </c>
      <c r="T23" s="3">
        <v>1.016</v>
      </c>
      <c r="U23" s="3">
        <v>1.0169999999999999</v>
      </c>
      <c r="X23" s="33">
        <f>RANK(U23,$U$5:$U$104)</f>
        <v>5</v>
      </c>
      <c r="Y23" s="4">
        <f t="shared" si="0"/>
        <v>0.99764999999999959</v>
      </c>
      <c r="Z23" s="3">
        <f t="shared" si="2"/>
        <v>41</v>
      </c>
      <c r="AF23" s="3">
        <v>24</v>
      </c>
      <c r="AG23" s="3">
        <v>0.98299999999999998</v>
      </c>
      <c r="AH23" s="3">
        <v>1.012</v>
      </c>
      <c r="AI23" s="3">
        <v>0.97099999999999997</v>
      </c>
      <c r="AJ23" s="3">
        <v>1.024</v>
      </c>
      <c r="AK23" s="3">
        <v>1.016</v>
      </c>
      <c r="AL23" s="3">
        <v>0.98799999999999999</v>
      </c>
      <c r="AM23" s="3">
        <v>0.98799999999999999</v>
      </c>
      <c r="AN23" s="3">
        <v>0.96299999999999997</v>
      </c>
      <c r="AO23" s="3">
        <v>1.018</v>
      </c>
      <c r="AP23" s="3">
        <v>0.98399999999999999</v>
      </c>
      <c r="AQ23" s="3">
        <v>1.0349999999999999</v>
      </c>
      <c r="AR23" s="3">
        <v>1.012</v>
      </c>
      <c r="AS23" s="3">
        <v>0.98899999999999999</v>
      </c>
      <c r="AT23" s="3">
        <v>0.98099999999999998</v>
      </c>
      <c r="AU23" s="3">
        <v>1.0149999999999999</v>
      </c>
      <c r="AV23" s="3">
        <v>1.0009999999999999</v>
      </c>
      <c r="AW23" s="3">
        <v>1.026</v>
      </c>
      <c r="AX23" s="3">
        <v>1.014</v>
      </c>
      <c r="AY23" s="3">
        <v>1.002</v>
      </c>
      <c r="AZ23" s="3">
        <v>0.99199999999999999</v>
      </c>
      <c r="BA23" s="3">
        <v>35</v>
      </c>
      <c r="BB23" s="3">
        <v>19</v>
      </c>
      <c r="BC23" s="3">
        <v>1.0006999999999999</v>
      </c>
    </row>
    <row r="24" spans="1:55" x14ac:dyDescent="0.2">
      <c r="A24" s="3">
        <v>20</v>
      </c>
      <c r="B24" s="3">
        <v>1.002</v>
      </c>
      <c r="C24" s="3">
        <v>0.98699999999999999</v>
      </c>
      <c r="D24" s="3">
        <v>1.0309999999999999</v>
      </c>
      <c r="E24" s="3">
        <v>1.018</v>
      </c>
      <c r="F24" s="3">
        <v>0.99399999999999999</v>
      </c>
      <c r="G24" s="3">
        <v>0.997</v>
      </c>
      <c r="H24" s="3">
        <v>1</v>
      </c>
      <c r="I24" s="3">
        <v>0.99199999999999999</v>
      </c>
      <c r="J24" s="3">
        <v>0.99399999999999999</v>
      </c>
      <c r="K24" s="3">
        <v>1.0189999999999999</v>
      </c>
      <c r="L24" s="3">
        <v>1.014</v>
      </c>
      <c r="M24" s="3">
        <v>0.98699999999999999</v>
      </c>
      <c r="N24" s="3">
        <v>1.016</v>
      </c>
      <c r="O24" s="3">
        <v>1.0189999999999999</v>
      </c>
      <c r="P24" s="3">
        <v>1.028</v>
      </c>
      <c r="Q24" s="3">
        <v>0.97399999999999998</v>
      </c>
      <c r="R24" s="3">
        <v>0.98799999999999999</v>
      </c>
      <c r="S24" s="3">
        <v>1.01</v>
      </c>
      <c r="T24" s="3">
        <v>0.98399999999999999</v>
      </c>
      <c r="U24" s="3">
        <v>0.98699999999999999</v>
      </c>
      <c r="X24" s="33">
        <f t="shared" si="1"/>
        <v>42</v>
      </c>
      <c r="Y24" s="4">
        <f t="shared" si="0"/>
        <v>1.0020500000000001</v>
      </c>
      <c r="Z24" s="3">
        <f t="shared" si="2"/>
        <v>12</v>
      </c>
      <c r="AF24" s="3">
        <v>14</v>
      </c>
      <c r="AG24" s="3">
        <v>1.018</v>
      </c>
      <c r="AH24" s="3">
        <v>0.998</v>
      </c>
      <c r="AI24" s="3">
        <v>1.0009999999999999</v>
      </c>
      <c r="AJ24" s="3">
        <v>0.98199999999999998</v>
      </c>
      <c r="AK24" s="3">
        <v>1.0129999999999999</v>
      </c>
      <c r="AL24" s="3">
        <v>1.006</v>
      </c>
      <c r="AM24" s="3">
        <v>1.0169999999999999</v>
      </c>
      <c r="AN24" s="3">
        <v>1.0009999999999999</v>
      </c>
      <c r="AO24" s="3">
        <v>0.98499999999999999</v>
      </c>
      <c r="AP24" s="3">
        <v>0.99299999999999999</v>
      </c>
      <c r="AQ24" s="3">
        <v>0.98199999999999998</v>
      </c>
      <c r="AR24" s="3">
        <v>1.0169999999999999</v>
      </c>
      <c r="AS24" s="3">
        <v>1.004</v>
      </c>
      <c r="AT24" s="3">
        <v>1.012</v>
      </c>
      <c r="AU24" s="3">
        <v>0.98299999999999998</v>
      </c>
      <c r="AV24" s="3">
        <v>1.002</v>
      </c>
      <c r="AW24" s="3">
        <v>1.0029999999999999</v>
      </c>
      <c r="AX24" s="3">
        <v>1.002</v>
      </c>
      <c r="AY24" s="3">
        <v>0.98599999999999999</v>
      </c>
      <c r="AZ24" s="3">
        <v>1.0029999999999999</v>
      </c>
      <c r="BA24" s="3">
        <v>20</v>
      </c>
      <c r="BB24" s="3">
        <v>20</v>
      </c>
      <c r="BC24" s="3">
        <v>1.0004</v>
      </c>
    </row>
    <row r="25" spans="1:55" x14ac:dyDescent="0.2">
      <c r="A25" s="3">
        <v>21</v>
      </c>
      <c r="B25" s="3">
        <v>1.0189999999999999</v>
      </c>
      <c r="C25" s="3">
        <v>1</v>
      </c>
      <c r="D25" s="3">
        <v>0.96899999999999997</v>
      </c>
      <c r="E25" s="3">
        <v>0.98899999999999999</v>
      </c>
      <c r="F25" s="3">
        <v>0.998</v>
      </c>
      <c r="G25" s="3">
        <v>1.0049999999999999</v>
      </c>
      <c r="H25" s="3">
        <v>1.028</v>
      </c>
      <c r="I25" s="3">
        <v>0.997</v>
      </c>
      <c r="J25" s="3">
        <v>0.97499999999999998</v>
      </c>
      <c r="K25" s="3">
        <v>0.96499999999999997</v>
      </c>
      <c r="L25" s="3">
        <v>0.98099999999999998</v>
      </c>
      <c r="M25" s="3">
        <v>0.96299999999999997</v>
      </c>
      <c r="N25" s="3">
        <v>1.016</v>
      </c>
      <c r="O25" s="3">
        <v>1.0209999999999999</v>
      </c>
      <c r="P25" s="3">
        <v>1.0209999999999999</v>
      </c>
      <c r="Q25" s="3">
        <v>1.0149999999999999</v>
      </c>
      <c r="R25" s="3">
        <v>1.042</v>
      </c>
      <c r="S25" s="3">
        <v>0.95299999999999996</v>
      </c>
      <c r="T25" s="3">
        <v>1.0029999999999999</v>
      </c>
      <c r="U25" s="3">
        <v>0.997</v>
      </c>
      <c r="X25" s="33">
        <f t="shared" si="1"/>
        <v>27</v>
      </c>
      <c r="Y25" s="4">
        <f t="shared" si="0"/>
        <v>0.99785000000000001</v>
      </c>
      <c r="Z25" s="3">
        <f t="shared" si="2"/>
        <v>39</v>
      </c>
      <c r="AF25" s="3">
        <v>44</v>
      </c>
      <c r="AG25" s="3">
        <v>0.996</v>
      </c>
      <c r="AH25" s="3">
        <v>1.0389999999999999</v>
      </c>
      <c r="AI25" s="3">
        <v>0.996</v>
      </c>
      <c r="AJ25" s="3">
        <v>1.0009999999999999</v>
      </c>
      <c r="AK25" s="3">
        <v>1.004</v>
      </c>
      <c r="AL25" s="3">
        <v>0.99299999999999999</v>
      </c>
      <c r="AM25" s="3">
        <v>1.024</v>
      </c>
      <c r="AN25" s="3">
        <v>0.97899999999999998</v>
      </c>
      <c r="AO25" s="3">
        <v>1.002</v>
      </c>
      <c r="AP25" s="3">
        <v>0.99399999999999999</v>
      </c>
      <c r="AQ25" s="3">
        <v>1</v>
      </c>
      <c r="AR25" s="3">
        <v>0.97099999999999997</v>
      </c>
      <c r="AS25" s="3">
        <v>1.022</v>
      </c>
      <c r="AT25" s="3">
        <v>0.98599999999999999</v>
      </c>
      <c r="AU25" s="3">
        <v>0.995</v>
      </c>
      <c r="AV25" s="3">
        <v>1.014</v>
      </c>
      <c r="AW25" s="3">
        <v>1.0049999999999999</v>
      </c>
      <c r="AX25" s="3">
        <v>0.99199999999999999</v>
      </c>
      <c r="AY25" s="3">
        <v>1.006</v>
      </c>
      <c r="AZ25" s="3">
        <v>0.98799999999999999</v>
      </c>
      <c r="BA25" s="3">
        <v>41</v>
      </c>
      <c r="BB25" s="3">
        <v>21</v>
      </c>
      <c r="BC25" s="3">
        <v>1.0003500000000001</v>
      </c>
    </row>
    <row r="26" spans="1:55" x14ac:dyDescent="0.2">
      <c r="A26" s="3">
        <v>22</v>
      </c>
      <c r="B26" s="3">
        <v>0.98099999999999998</v>
      </c>
      <c r="C26" s="3">
        <v>1.0029999999999999</v>
      </c>
      <c r="D26" s="3">
        <v>1.0329999999999999</v>
      </c>
      <c r="E26" s="3">
        <v>1.0109999999999999</v>
      </c>
      <c r="F26" s="3">
        <v>1.0009999999999999</v>
      </c>
      <c r="G26" s="3">
        <v>0.996</v>
      </c>
      <c r="H26" s="3">
        <v>0.97</v>
      </c>
      <c r="I26" s="3">
        <v>1.0009999999999999</v>
      </c>
      <c r="J26" s="3">
        <v>1.0289999999999999</v>
      </c>
      <c r="K26" s="3">
        <v>1.032</v>
      </c>
      <c r="L26" s="3">
        <v>1.0189999999999999</v>
      </c>
      <c r="M26" s="3">
        <v>1.042</v>
      </c>
      <c r="N26" s="3">
        <v>0.98599999999999999</v>
      </c>
      <c r="O26" s="3">
        <v>0.98099999999999998</v>
      </c>
      <c r="P26" s="3">
        <v>0.97799999999999998</v>
      </c>
      <c r="Q26" s="3">
        <v>0.98399999999999999</v>
      </c>
      <c r="R26" s="3">
        <v>0.96099999999999997</v>
      </c>
      <c r="S26" s="3">
        <v>1.048</v>
      </c>
      <c r="T26" s="3">
        <v>0.998</v>
      </c>
      <c r="U26" s="3">
        <v>1.0029999999999999</v>
      </c>
      <c r="X26" s="33">
        <f t="shared" si="1"/>
        <v>20</v>
      </c>
      <c r="Y26" s="4">
        <f t="shared" si="0"/>
        <v>1.00285</v>
      </c>
      <c r="Z26" s="3">
        <f t="shared" si="2"/>
        <v>8</v>
      </c>
      <c r="AF26" s="3">
        <v>39</v>
      </c>
      <c r="AG26" s="3">
        <v>1.012</v>
      </c>
      <c r="AH26" s="3">
        <v>0.999</v>
      </c>
      <c r="AI26" s="3">
        <v>0.995</v>
      </c>
      <c r="AJ26" s="3">
        <v>1.016</v>
      </c>
      <c r="AK26" s="3">
        <v>1.034</v>
      </c>
      <c r="AL26" s="3">
        <v>1.008</v>
      </c>
      <c r="AM26" s="3">
        <v>0.97899999999999998</v>
      </c>
      <c r="AN26" s="3">
        <v>1.0009999999999999</v>
      </c>
      <c r="AO26" s="3">
        <v>1.0009999999999999</v>
      </c>
      <c r="AP26" s="3">
        <v>1.0049999999999999</v>
      </c>
      <c r="AQ26" s="3">
        <v>1.0189999999999999</v>
      </c>
      <c r="AR26" s="3">
        <v>0.98699999999999999</v>
      </c>
      <c r="AS26" s="3">
        <v>0.999</v>
      </c>
      <c r="AT26" s="3">
        <v>0.999</v>
      </c>
      <c r="AU26" s="3">
        <v>0.99299999999999999</v>
      </c>
      <c r="AV26" s="3">
        <v>1.0049999999999999</v>
      </c>
      <c r="AW26" s="3">
        <v>0.97899999999999998</v>
      </c>
      <c r="AX26" s="3">
        <v>0.99099999999999999</v>
      </c>
      <c r="AY26" s="3">
        <v>1.002</v>
      </c>
      <c r="AZ26" s="3">
        <v>0.98099999999999998</v>
      </c>
      <c r="BA26" s="3">
        <v>47</v>
      </c>
      <c r="BB26" s="3">
        <v>22</v>
      </c>
      <c r="BC26" s="3">
        <v>1.0002500000000001</v>
      </c>
    </row>
    <row r="27" spans="1:55" x14ac:dyDescent="0.2">
      <c r="A27" s="3">
        <v>23</v>
      </c>
      <c r="B27" s="3">
        <v>1.018</v>
      </c>
      <c r="C27" s="3">
        <v>0.98899999999999999</v>
      </c>
      <c r="D27" s="3">
        <v>1.0289999999999999</v>
      </c>
      <c r="E27" s="3">
        <v>0.97499999999999998</v>
      </c>
      <c r="F27" s="3">
        <v>0.98599999999999999</v>
      </c>
      <c r="G27" s="3">
        <v>1.01</v>
      </c>
      <c r="H27" s="3">
        <v>1.0129999999999999</v>
      </c>
      <c r="I27" s="3">
        <v>1.0369999999999999</v>
      </c>
      <c r="J27" s="3">
        <v>0.97899999999999998</v>
      </c>
      <c r="K27" s="3">
        <v>1.0169999999999999</v>
      </c>
      <c r="L27" s="3">
        <v>0.96599999999999997</v>
      </c>
      <c r="M27" s="3">
        <v>0.99</v>
      </c>
      <c r="N27" s="3">
        <v>1.01</v>
      </c>
      <c r="O27" s="3">
        <v>1.0189999999999999</v>
      </c>
      <c r="P27" s="3">
        <v>0.98699999999999999</v>
      </c>
      <c r="Q27" s="3">
        <v>0.998</v>
      </c>
      <c r="R27" s="3">
        <v>0.97299999999999998</v>
      </c>
      <c r="S27" s="3">
        <v>0.98599999999999999</v>
      </c>
      <c r="T27" s="3">
        <v>0.998</v>
      </c>
      <c r="U27" s="3">
        <v>1.006</v>
      </c>
      <c r="X27" s="33">
        <f t="shared" si="1"/>
        <v>18</v>
      </c>
      <c r="Y27" s="4">
        <f t="shared" si="0"/>
        <v>0.99929999999999986</v>
      </c>
      <c r="Z27" s="3">
        <f t="shared" si="2"/>
        <v>32</v>
      </c>
      <c r="AF27" s="3">
        <v>27</v>
      </c>
      <c r="AG27" s="3">
        <v>0.99199999999999999</v>
      </c>
      <c r="AH27" s="3">
        <v>1.03</v>
      </c>
      <c r="AI27" s="3">
        <v>0.98699999999999999</v>
      </c>
      <c r="AJ27" s="3">
        <v>0.98799999999999999</v>
      </c>
      <c r="AK27" s="3">
        <v>1.0129999999999999</v>
      </c>
      <c r="AL27" s="3">
        <v>1</v>
      </c>
      <c r="AM27" s="3">
        <v>1.0209999999999999</v>
      </c>
      <c r="AN27" s="3">
        <v>0.98299999999999998</v>
      </c>
      <c r="AO27" s="3">
        <v>1.008</v>
      </c>
      <c r="AP27" s="3">
        <v>0.99299999999999999</v>
      </c>
      <c r="AQ27" s="3">
        <v>0.97</v>
      </c>
      <c r="AR27" s="3">
        <v>1.0129999999999999</v>
      </c>
      <c r="AS27" s="3">
        <v>0.98399999999999999</v>
      </c>
      <c r="AT27" s="3">
        <v>1.022</v>
      </c>
      <c r="AU27" s="3">
        <v>1.018</v>
      </c>
      <c r="AV27" s="3">
        <v>1.0129999999999999</v>
      </c>
      <c r="AW27" s="3">
        <v>0.98199999999999998</v>
      </c>
      <c r="AX27" s="3">
        <v>0.96799999999999997</v>
      </c>
      <c r="AY27" s="3">
        <v>1.01</v>
      </c>
      <c r="AZ27" s="3">
        <v>1.0069999999999999</v>
      </c>
      <c r="BA27" s="3">
        <v>16</v>
      </c>
      <c r="BB27" s="3">
        <v>23</v>
      </c>
      <c r="BC27" s="3">
        <v>1.0001000000000002</v>
      </c>
    </row>
    <row r="28" spans="1:55" x14ac:dyDescent="0.2">
      <c r="A28" s="3">
        <v>24</v>
      </c>
      <c r="B28" s="3">
        <v>0.98299999999999998</v>
      </c>
      <c r="C28" s="3">
        <v>1.012</v>
      </c>
      <c r="D28" s="3">
        <v>0.97099999999999997</v>
      </c>
      <c r="E28" s="3">
        <v>1.024</v>
      </c>
      <c r="F28" s="3">
        <v>1.016</v>
      </c>
      <c r="G28" s="3">
        <v>0.98799999999999999</v>
      </c>
      <c r="H28" s="3">
        <v>0.98799999999999999</v>
      </c>
      <c r="I28" s="3">
        <v>0.96299999999999997</v>
      </c>
      <c r="J28" s="3">
        <v>1.018</v>
      </c>
      <c r="K28" s="3">
        <v>0.98399999999999999</v>
      </c>
      <c r="L28" s="3">
        <v>1.0349999999999999</v>
      </c>
      <c r="M28" s="3">
        <v>1.012</v>
      </c>
      <c r="N28" s="3">
        <v>0.98899999999999999</v>
      </c>
      <c r="O28" s="3">
        <v>0.98099999999999998</v>
      </c>
      <c r="P28" s="3">
        <v>1.0149999999999999</v>
      </c>
      <c r="Q28" s="3">
        <v>1.0009999999999999</v>
      </c>
      <c r="R28" s="3">
        <v>1.026</v>
      </c>
      <c r="S28" s="3">
        <v>1.014</v>
      </c>
      <c r="T28" s="3">
        <v>1.002</v>
      </c>
      <c r="U28" s="3">
        <v>0.99199999999999999</v>
      </c>
      <c r="X28" s="33">
        <f t="shared" si="1"/>
        <v>35</v>
      </c>
      <c r="Y28" s="4">
        <f t="shared" si="0"/>
        <v>1.0006999999999999</v>
      </c>
      <c r="Z28" s="3">
        <f t="shared" si="2"/>
        <v>19</v>
      </c>
      <c r="AF28" s="3">
        <v>5</v>
      </c>
      <c r="AG28" s="3">
        <v>0.99299999999999999</v>
      </c>
      <c r="AH28" s="3">
        <v>1.002</v>
      </c>
      <c r="AI28" s="3">
        <v>0.98099999999999998</v>
      </c>
      <c r="AJ28" s="3">
        <v>1.0169999999999999</v>
      </c>
      <c r="AK28" s="3">
        <v>0.98899999999999999</v>
      </c>
      <c r="AL28" s="3">
        <v>0.98599999999999999</v>
      </c>
      <c r="AM28" s="3">
        <v>1.0069999999999999</v>
      </c>
      <c r="AN28" s="3">
        <v>0.97</v>
      </c>
      <c r="AO28" s="3">
        <v>1.002</v>
      </c>
      <c r="AP28" s="3">
        <v>1.0269999999999999</v>
      </c>
      <c r="AQ28" s="3">
        <v>1.0029999999999999</v>
      </c>
      <c r="AR28" s="3">
        <v>1.0049999999999999</v>
      </c>
      <c r="AS28" s="3">
        <v>1.012</v>
      </c>
      <c r="AT28" s="3">
        <v>0.98899999999999999</v>
      </c>
      <c r="AU28" s="3">
        <v>0.99099999999999999</v>
      </c>
      <c r="AV28" s="3">
        <v>1.01</v>
      </c>
      <c r="AW28" s="3">
        <v>0.99399999999999999</v>
      </c>
      <c r="AX28" s="3">
        <v>0.996</v>
      </c>
      <c r="AY28" s="3">
        <v>1.0369999999999999</v>
      </c>
      <c r="AZ28" s="3">
        <v>0.99099999999999999</v>
      </c>
      <c r="BA28" s="3">
        <v>36</v>
      </c>
      <c r="BB28" s="3">
        <v>24</v>
      </c>
      <c r="BC28" s="3">
        <v>1.0001</v>
      </c>
    </row>
    <row r="29" spans="1:55" x14ac:dyDescent="0.2">
      <c r="A29" s="3">
        <v>25</v>
      </c>
      <c r="B29" s="3">
        <v>0.98899999999999999</v>
      </c>
      <c r="C29" s="3">
        <v>0.998</v>
      </c>
      <c r="D29" s="3">
        <v>1.0129999999999999</v>
      </c>
      <c r="E29" s="3">
        <v>1.0309999999999999</v>
      </c>
      <c r="F29" s="3">
        <v>1.0369999999999999</v>
      </c>
      <c r="G29" s="3">
        <v>1.004</v>
      </c>
      <c r="H29" s="3">
        <v>0.97699999999999998</v>
      </c>
      <c r="I29" s="3">
        <v>0.99</v>
      </c>
      <c r="J29" s="3">
        <v>0.996</v>
      </c>
      <c r="K29" s="3">
        <v>0.996</v>
      </c>
      <c r="L29" s="3">
        <v>1.0269999999999999</v>
      </c>
      <c r="M29" s="3">
        <v>0.97399999999999998</v>
      </c>
      <c r="N29" s="3">
        <v>0.97899999999999998</v>
      </c>
      <c r="O29" s="3">
        <v>1.006</v>
      </c>
      <c r="P29" s="3">
        <v>1.0169999999999999</v>
      </c>
      <c r="Q29" s="3">
        <v>1.01</v>
      </c>
      <c r="R29" s="3">
        <v>0.97599999999999998</v>
      </c>
      <c r="S29" s="3">
        <v>0.995</v>
      </c>
      <c r="T29" s="3">
        <v>1.0069999999999999</v>
      </c>
      <c r="U29" s="3">
        <v>0.997</v>
      </c>
      <c r="X29" s="33">
        <f t="shared" si="1"/>
        <v>27</v>
      </c>
      <c r="Y29" s="4">
        <f t="shared" si="0"/>
        <v>1.00095</v>
      </c>
      <c r="Z29" s="3">
        <f t="shared" si="2"/>
        <v>17</v>
      </c>
      <c r="AF29" s="3">
        <v>16</v>
      </c>
      <c r="AG29" s="3">
        <v>1.0029999999999999</v>
      </c>
      <c r="AH29" s="3">
        <v>0.997</v>
      </c>
      <c r="AI29" s="3">
        <v>1.0269999999999999</v>
      </c>
      <c r="AJ29" s="3">
        <v>0.98499999999999999</v>
      </c>
      <c r="AK29" s="3">
        <v>1.0189999999999999</v>
      </c>
      <c r="AL29" s="3">
        <v>0.996</v>
      </c>
      <c r="AM29" s="3">
        <v>1.0069999999999999</v>
      </c>
      <c r="AN29" s="3">
        <v>1.002</v>
      </c>
      <c r="AO29" s="3">
        <v>0.99399999999999999</v>
      </c>
      <c r="AP29" s="3">
        <v>0.98899999999999999</v>
      </c>
      <c r="AQ29" s="3">
        <v>0.98</v>
      </c>
      <c r="AR29" s="3">
        <v>0.97399999999999998</v>
      </c>
      <c r="AS29" s="3">
        <v>0.99199999999999999</v>
      </c>
      <c r="AT29" s="3">
        <v>1.018</v>
      </c>
      <c r="AU29" s="3">
        <v>1.006</v>
      </c>
      <c r="AV29" s="3">
        <v>0.99299999999999999</v>
      </c>
      <c r="AW29" s="3">
        <v>0.97599999999999998</v>
      </c>
      <c r="AX29" s="3">
        <v>1.034</v>
      </c>
      <c r="AY29" s="3">
        <v>1.012</v>
      </c>
      <c r="AZ29" s="3">
        <v>0.995</v>
      </c>
      <c r="BA29" s="3">
        <v>30</v>
      </c>
      <c r="BB29" s="3">
        <v>25</v>
      </c>
      <c r="BC29" s="3">
        <v>0.99995000000000034</v>
      </c>
    </row>
    <row r="30" spans="1:55" x14ac:dyDescent="0.2">
      <c r="A30" s="3">
        <v>26</v>
      </c>
      <c r="B30" s="3">
        <v>1.0089999999999999</v>
      </c>
      <c r="C30" s="3">
        <v>1.0009999999999999</v>
      </c>
      <c r="D30" s="3">
        <v>0.98599999999999999</v>
      </c>
      <c r="E30" s="3">
        <v>0.97499999999999998</v>
      </c>
      <c r="F30" s="3">
        <v>0.96199999999999997</v>
      </c>
      <c r="G30" s="3">
        <v>0.997</v>
      </c>
      <c r="H30" s="3">
        <v>1.022</v>
      </c>
      <c r="I30" s="3">
        <v>1.008</v>
      </c>
      <c r="J30" s="3">
        <v>1.004</v>
      </c>
      <c r="K30" s="3">
        <v>1.0049999999999999</v>
      </c>
      <c r="L30" s="3">
        <v>0.97699999999999998</v>
      </c>
      <c r="M30" s="3">
        <v>1.0249999999999999</v>
      </c>
      <c r="N30" s="3">
        <v>1.0229999999999999</v>
      </c>
      <c r="O30" s="3">
        <v>0.996</v>
      </c>
      <c r="P30" s="3">
        <v>0.98699999999999999</v>
      </c>
      <c r="Q30" s="3">
        <v>0.995</v>
      </c>
      <c r="R30" s="3">
        <v>1.0229999999999999</v>
      </c>
      <c r="S30" s="3">
        <v>1.008</v>
      </c>
      <c r="T30" s="3">
        <v>0.99199999999999999</v>
      </c>
      <c r="U30" s="3">
        <v>1.0009999999999999</v>
      </c>
      <c r="X30" s="33">
        <f t="shared" si="1"/>
        <v>24</v>
      </c>
      <c r="Y30" s="4">
        <f t="shared" si="0"/>
        <v>0.99980000000000013</v>
      </c>
      <c r="Z30" s="3">
        <f t="shared" si="2"/>
        <v>28</v>
      </c>
      <c r="AF30" s="3">
        <v>28</v>
      </c>
      <c r="AG30" s="3">
        <v>1.006</v>
      </c>
      <c r="AH30" s="3">
        <v>0.97199999999999998</v>
      </c>
      <c r="AI30" s="3">
        <v>1.0129999999999999</v>
      </c>
      <c r="AJ30" s="3">
        <v>1.01</v>
      </c>
      <c r="AK30" s="3">
        <v>0.98699999999999999</v>
      </c>
      <c r="AL30" s="3">
        <v>1</v>
      </c>
      <c r="AM30" s="3">
        <v>0.97899999999999998</v>
      </c>
      <c r="AN30" s="3">
        <v>1.0149999999999999</v>
      </c>
      <c r="AO30" s="3">
        <v>0.996</v>
      </c>
      <c r="AP30" s="3">
        <v>1.0069999999999999</v>
      </c>
      <c r="AQ30" s="3">
        <v>1.0289999999999999</v>
      </c>
      <c r="AR30" s="3">
        <v>0.99</v>
      </c>
      <c r="AS30" s="3">
        <v>1.0149999999999999</v>
      </c>
      <c r="AT30" s="3">
        <v>0.97899999999999998</v>
      </c>
      <c r="AU30" s="3">
        <v>0.97899999999999998</v>
      </c>
      <c r="AV30" s="3">
        <v>0.98499999999999999</v>
      </c>
      <c r="AW30" s="3">
        <v>1.02</v>
      </c>
      <c r="AX30" s="3">
        <v>1.0349999999999999</v>
      </c>
      <c r="AY30" s="3">
        <v>0.98799999999999999</v>
      </c>
      <c r="AZ30" s="3">
        <v>0.99299999999999999</v>
      </c>
      <c r="BA30" s="3">
        <v>34</v>
      </c>
      <c r="BB30" s="3">
        <v>26</v>
      </c>
      <c r="BC30" s="3">
        <v>0.9998999999999999</v>
      </c>
    </row>
    <row r="31" spans="1:55" x14ac:dyDescent="0.2">
      <c r="A31" s="3">
        <v>27</v>
      </c>
      <c r="B31" s="3">
        <v>0.99199999999999999</v>
      </c>
      <c r="C31" s="3">
        <v>1.03</v>
      </c>
      <c r="D31" s="3">
        <v>0.98699999999999999</v>
      </c>
      <c r="E31" s="3">
        <v>0.98799999999999999</v>
      </c>
      <c r="F31" s="3">
        <v>1.0129999999999999</v>
      </c>
      <c r="G31" s="3">
        <v>1</v>
      </c>
      <c r="H31" s="3">
        <v>1.0209999999999999</v>
      </c>
      <c r="I31" s="3">
        <v>0.98299999999999998</v>
      </c>
      <c r="J31" s="3">
        <v>1.008</v>
      </c>
      <c r="K31" s="3">
        <v>0.99299999999999999</v>
      </c>
      <c r="L31" s="3">
        <v>0.97</v>
      </c>
      <c r="M31" s="3">
        <v>1.0129999999999999</v>
      </c>
      <c r="N31" s="3">
        <v>0.98399999999999999</v>
      </c>
      <c r="O31" s="3">
        <v>1.022</v>
      </c>
      <c r="P31" s="3">
        <v>1.018</v>
      </c>
      <c r="Q31" s="3">
        <v>1.0129999999999999</v>
      </c>
      <c r="R31" s="3">
        <v>0.98199999999999998</v>
      </c>
      <c r="S31" s="3">
        <v>0.96799999999999997</v>
      </c>
      <c r="T31" s="3">
        <v>1.01</v>
      </c>
      <c r="U31" s="3">
        <v>1.0069999999999999</v>
      </c>
      <c r="X31" s="33">
        <f t="shared" si="1"/>
        <v>16</v>
      </c>
      <c r="Y31" s="4">
        <f t="shared" si="0"/>
        <v>1.0001000000000002</v>
      </c>
      <c r="Z31" s="3">
        <f t="shared" si="2"/>
        <v>23</v>
      </c>
      <c r="AF31" s="3">
        <v>6</v>
      </c>
      <c r="AG31" s="3">
        <v>1.008</v>
      </c>
      <c r="AH31" s="3">
        <v>0.997</v>
      </c>
      <c r="AI31" s="3">
        <v>1.018</v>
      </c>
      <c r="AJ31" s="3">
        <v>0.98199999999999998</v>
      </c>
      <c r="AK31" s="3">
        <v>1.01</v>
      </c>
      <c r="AL31" s="3">
        <v>1.0149999999999999</v>
      </c>
      <c r="AM31" s="3">
        <v>0.99099999999999999</v>
      </c>
      <c r="AN31" s="3">
        <v>1.0309999999999999</v>
      </c>
      <c r="AO31" s="3">
        <v>0.995</v>
      </c>
      <c r="AP31" s="3">
        <v>0.98099999999999998</v>
      </c>
      <c r="AQ31" s="3">
        <v>0.996</v>
      </c>
      <c r="AR31" s="3">
        <v>0.995</v>
      </c>
      <c r="AS31" s="3">
        <v>0.98899999999999999</v>
      </c>
      <c r="AT31" s="3">
        <v>1.0129999999999999</v>
      </c>
      <c r="AU31" s="3">
        <v>1.008</v>
      </c>
      <c r="AV31" s="3">
        <v>0.99099999999999999</v>
      </c>
      <c r="AW31" s="3">
        <v>1.0029999999999999</v>
      </c>
      <c r="AX31" s="3">
        <v>1.0029999999999999</v>
      </c>
      <c r="AY31" s="3">
        <v>0.96199999999999997</v>
      </c>
      <c r="AZ31" s="3">
        <v>1.0089999999999999</v>
      </c>
      <c r="BA31" s="3">
        <v>13</v>
      </c>
      <c r="BB31" s="3">
        <v>27</v>
      </c>
      <c r="BC31" s="3">
        <v>0.99985000000000002</v>
      </c>
    </row>
    <row r="32" spans="1:55" x14ac:dyDescent="0.2">
      <c r="A32" s="3">
        <v>28</v>
      </c>
      <c r="B32" s="3">
        <v>1.006</v>
      </c>
      <c r="C32" s="3">
        <v>0.97199999999999998</v>
      </c>
      <c r="D32" s="3">
        <v>1.0129999999999999</v>
      </c>
      <c r="E32" s="3">
        <v>1.01</v>
      </c>
      <c r="F32" s="3">
        <v>0.98699999999999999</v>
      </c>
      <c r="G32" s="3">
        <v>1</v>
      </c>
      <c r="H32" s="3">
        <v>0.97899999999999998</v>
      </c>
      <c r="I32" s="3">
        <v>1.0149999999999999</v>
      </c>
      <c r="J32" s="3">
        <v>0.996</v>
      </c>
      <c r="K32" s="3">
        <v>1.0069999999999999</v>
      </c>
      <c r="L32" s="3">
        <v>1.0289999999999999</v>
      </c>
      <c r="M32" s="3">
        <v>0.99</v>
      </c>
      <c r="N32" s="3">
        <v>1.0149999999999999</v>
      </c>
      <c r="O32" s="3">
        <v>0.97899999999999998</v>
      </c>
      <c r="P32" s="3">
        <v>0.97899999999999998</v>
      </c>
      <c r="Q32" s="3">
        <v>0.98499999999999999</v>
      </c>
      <c r="R32" s="3">
        <v>1.02</v>
      </c>
      <c r="S32" s="3">
        <v>1.0349999999999999</v>
      </c>
      <c r="T32" s="3">
        <v>0.98799999999999999</v>
      </c>
      <c r="U32" s="3">
        <v>0.99299999999999999</v>
      </c>
      <c r="X32" s="33">
        <f t="shared" si="1"/>
        <v>34</v>
      </c>
      <c r="Y32" s="4">
        <f t="shared" si="0"/>
        <v>0.9998999999999999</v>
      </c>
      <c r="Z32" s="3">
        <f t="shared" si="2"/>
        <v>26</v>
      </c>
      <c r="AF32" s="3">
        <v>26</v>
      </c>
      <c r="AG32" s="3">
        <v>1.0089999999999999</v>
      </c>
      <c r="AH32" s="3">
        <v>1.0009999999999999</v>
      </c>
      <c r="AI32" s="3">
        <v>0.98599999999999999</v>
      </c>
      <c r="AJ32" s="3">
        <v>0.97499999999999998</v>
      </c>
      <c r="AK32" s="3">
        <v>0.96199999999999997</v>
      </c>
      <c r="AL32" s="3">
        <v>0.997</v>
      </c>
      <c r="AM32" s="3">
        <v>1.022</v>
      </c>
      <c r="AN32" s="3">
        <v>1.008</v>
      </c>
      <c r="AO32" s="3">
        <v>1.004</v>
      </c>
      <c r="AP32" s="3">
        <v>1.0049999999999999</v>
      </c>
      <c r="AQ32" s="3">
        <v>0.97699999999999998</v>
      </c>
      <c r="AR32" s="3">
        <v>1.0249999999999999</v>
      </c>
      <c r="AS32" s="3">
        <v>1.0229999999999999</v>
      </c>
      <c r="AT32" s="3">
        <v>0.996</v>
      </c>
      <c r="AU32" s="3">
        <v>0.98699999999999999</v>
      </c>
      <c r="AV32" s="3">
        <v>0.995</v>
      </c>
      <c r="AW32" s="3">
        <v>1.0229999999999999</v>
      </c>
      <c r="AX32" s="3">
        <v>1.008</v>
      </c>
      <c r="AY32" s="3">
        <v>0.99199999999999999</v>
      </c>
      <c r="AZ32" s="3">
        <v>1.0009999999999999</v>
      </c>
      <c r="BA32" s="3">
        <v>24</v>
      </c>
      <c r="BB32" s="3">
        <v>28</v>
      </c>
      <c r="BC32" s="3">
        <v>0.99980000000000013</v>
      </c>
    </row>
    <row r="33" spans="1:55" x14ac:dyDescent="0.2">
      <c r="A33" s="3">
        <v>29</v>
      </c>
      <c r="B33" s="3">
        <v>1.046</v>
      </c>
      <c r="C33" s="3">
        <v>0.997</v>
      </c>
      <c r="D33" s="3">
        <v>1.008</v>
      </c>
      <c r="E33" s="3">
        <v>1</v>
      </c>
      <c r="F33" s="3">
        <v>0.99</v>
      </c>
      <c r="G33" s="3">
        <v>0.98099999999999998</v>
      </c>
      <c r="H33" s="3">
        <v>0.999</v>
      </c>
      <c r="I33" s="3">
        <v>0.99299999999999999</v>
      </c>
      <c r="J33" s="3">
        <v>0.96699999999999997</v>
      </c>
      <c r="K33" s="3">
        <v>1.026</v>
      </c>
      <c r="L33" s="3">
        <v>1.024</v>
      </c>
      <c r="M33" s="3">
        <v>1.0129999999999999</v>
      </c>
      <c r="N33" s="3">
        <v>0.98899999999999999</v>
      </c>
      <c r="O33" s="3">
        <v>1.0089999999999999</v>
      </c>
      <c r="P33" s="3">
        <v>1.014</v>
      </c>
      <c r="Q33" s="3">
        <v>0.999</v>
      </c>
      <c r="R33" s="3">
        <v>0.98899999999999999</v>
      </c>
      <c r="S33" s="3">
        <v>1.008</v>
      </c>
      <c r="T33" s="3">
        <v>0.98099999999999998</v>
      </c>
      <c r="U33" s="3">
        <v>1.01</v>
      </c>
      <c r="X33" s="33">
        <f t="shared" si="1"/>
        <v>12</v>
      </c>
      <c r="Y33" s="4">
        <f t="shared" si="0"/>
        <v>1.0021500000000001</v>
      </c>
      <c r="Z33" s="3">
        <f t="shared" si="2"/>
        <v>11</v>
      </c>
      <c r="AF33" s="3">
        <v>43</v>
      </c>
      <c r="AG33" s="3">
        <v>1.0049999999999999</v>
      </c>
      <c r="AH33" s="3">
        <v>0.96499999999999997</v>
      </c>
      <c r="AI33" s="3">
        <v>1.0009999999999999</v>
      </c>
      <c r="AJ33" s="3">
        <v>0.996</v>
      </c>
      <c r="AK33" s="3">
        <v>0.995</v>
      </c>
      <c r="AL33" s="3">
        <v>1.006</v>
      </c>
      <c r="AM33" s="3">
        <v>0.97899999999999998</v>
      </c>
      <c r="AN33" s="3">
        <v>1.02</v>
      </c>
      <c r="AO33" s="3">
        <v>0.998</v>
      </c>
      <c r="AP33" s="3">
        <v>1.0069999999999999</v>
      </c>
      <c r="AQ33" s="3">
        <v>1</v>
      </c>
      <c r="AR33" s="3">
        <v>1.0289999999999999</v>
      </c>
      <c r="AS33" s="3">
        <v>0.97799999999999998</v>
      </c>
      <c r="AT33" s="3">
        <v>1.0169999999999999</v>
      </c>
      <c r="AU33" s="3">
        <v>1.0029999999999999</v>
      </c>
      <c r="AV33" s="3">
        <v>0.98499999999999999</v>
      </c>
      <c r="AW33" s="3">
        <v>0.995</v>
      </c>
      <c r="AX33" s="3">
        <v>1.008</v>
      </c>
      <c r="AY33" s="3">
        <v>0.996</v>
      </c>
      <c r="AZ33" s="3">
        <v>1.012</v>
      </c>
      <c r="BA33" s="3">
        <v>11</v>
      </c>
      <c r="BB33" s="3">
        <v>29</v>
      </c>
      <c r="BC33" s="3">
        <v>0.99974999999999992</v>
      </c>
    </row>
    <row r="34" spans="1:55" x14ac:dyDescent="0.2">
      <c r="A34" s="3">
        <v>30</v>
      </c>
      <c r="B34" s="3">
        <v>0.95799999999999996</v>
      </c>
      <c r="C34" s="3">
        <v>1</v>
      </c>
      <c r="D34" s="3">
        <v>0.99099999999999999</v>
      </c>
      <c r="E34" s="3">
        <v>1</v>
      </c>
      <c r="F34" s="3">
        <v>1.0089999999999999</v>
      </c>
      <c r="G34" s="3">
        <v>1.0169999999999999</v>
      </c>
      <c r="H34" s="3">
        <v>1.002</v>
      </c>
      <c r="I34" s="3">
        <v>1.0069999999999999</v>
      </c>
      <c r="J34" s="3">
        <v>1.0429999999999999</v>
      </c>
      <c r="K34" s="3">
        <v>0.97699999999999998</v>
      </c>
      <c r="L34" s="3">
        <v>0.97799999999999998</v>
      </c>
      <c r="M34" s="3">
        <v>0.98699999999999999</v>
      </c>
      <c r="N34" s="3">
        <v>1.0069999999999999</v>
      </c>
      <c r="O34" s="3">
        <v>0.98799999999999999</v>
      </c>
      <c r="P34" s="3">
        <v>0.98299999999999998</v>
      </c>
      <c r="Q34" s="3">
        <v>1.0029999999999999</v>
      </c>
      <c r="R34" s="3">
        <v>1.0089999999999999</v>
      </c>
      <c r="S34" s="3">
        <v>0.99</v>
      </c>
      <c r="T34" s="3">
        <v>1.02</v>
      </c>
      <c r="U34" s="3">
        <v>0.99099999999999999</v>
      </c>
      <c r="X34" s="33">
        <f t="shared" si="1"/>
        <v>36</v>
      </c>
      <c r="Y34" s="4">
        <f t="shared" si="0"/>
        <v>0.99799999999999989</v>
      </c>
      <c r="Z34" s="3">
        <f t="shared" si="2"/>
        <v>38</v>
      </c>
      <c r="AF34" s="3">
        <v>13</v>
      </c>
      <c r="AG34" s="3">
        <v>0.98</v>
      </c>
      <c r="AH34" s="3">
        <v>1.0009999999999999</v>
      </c>
      <c r="AI34" s="3">
        <v>0.997</v>
      </c>
      <c r="AJ34" s="3">
        <v>1.02</v>
      </c>
      <c r="AK34" s="3">
        <v>0.98899999999999999</v>
      </c>
      <c r="AL34" s="3">
        <v>0.99399999999999999</v>
      </c>
      <c r="AM34" s="3">
        <v>0.98099999999999998</v>
      </c>
      <c r="AN34" s="3">
        <v>1.002</v>
      </c>
      <c r="AO34" s="3">
        <v>1.0189999999999999</v>
      </c>
      <c r="AP34" s="3">
        <v>1.004</v>
      </c>
      <c r="AQ34" s="3">
        <v>1.0169999999999999</v>
      </c>
      <c r="AR34" s="3">
        <v>0.98099999999999998</v>
      </c>
      <c r="AS34" s="3">
        <v>0.99399999999999999</v>
      </c>
      <c r="AT34" s="3">
        <v>0.98799999999999999</v>
      </c>
      <c r="AU34" s="3">
        <v>1.0189999999999999</v>
      </c>
      <c r="AV34" s="3">
        <v>0.999</v>
      </c>
      <c r="AW34" s="3">
        <v>1.0009999999999999</v>
      </c>
      <c r="AX34" s="3">
        <v>0.997</v>
      </c>
      <c r="AY34" s="3">
        <v>1.014</v>
      </c>
      <c r="AZ34" s="3">
        <v>0.99399999999999999</v>
      </c>
      <c r="BA34" s="3">
        <v>32</v>
      </c>
      <c r="BB34" s="3">
        <v>30</v>
      </c>
      <c r="BC34" s="3">
        <v>0.99954999999999983</v>
      </c>
    </row>
    <row r="35" spans="1:55" x14ac:dyDescent="0.2">
      <c r="A35" s="3">
        <v>31</v>
      </c>
      <c r="B35" s="3">
        <v>1.0129999999999999</v>
      </c>
      <c r="C35" s="3">
        <v>1.0109999999999999</v>
      </c>
      <c r="D35" s="3">
        <v>0.98899999999999999</v>
      </c>
      <c r="E35" s="3">
        <v>0.997</v>
      </c>
      <c r="F35" s="3">
        <v>0.998</v>
      </c>
      <c r="G35" s="3">
        <v>1.0469999999999999</v>
      </c>
      <c r="H35" s="3">
        <v>1.0229999999999999</v>
      </c>
      <c r="I35" s="3">
        <v>0.98699999999999999</v>
      </c>
      <c r="J35" s="3">
        <v>0.996</v>
      </c>
      <c r="K35" s="3">
        <v>1.01</v>
      </c>
      <c r="L35" s="3">
        <v>0.997</v>
      </c>
      <c r="M35" s="3">
        <v>1.01</v>
      </c>
      <c r="N35" s="3">
        <v>0.98799999999999999</v>
      </c>
      <c r="O35" s="3">
        <v>0.99099999999999999</v>
      </c>
      <c r="P35" s="3">
        <v>1.0009999999999999</v>
      </c>
      <c r="Q35" s="3">
        <v>0.998</v>
      </c>
      <c r="R35" s="3">
        <v>0.98099999999999998</v>
      </c>
      <c r="S35" s="3">
        <v>0.98499999999999999</v>
      </c>
      <c r="T35" s="3">
        <v>0.99299999999999999</v>
      </c>
      <c r="U35" s="3">
        <v>1.014</v>
      </c>
      <c r="X35" s="33">
        <f t="shared" si="1"/>
        <v>9</v>
      </c>
      <c r="Y35" s="4">
        <f t="shared" si="0"/>
        <v>1.0014499999999997</v>
      </c>
      <c r="Z35" s="3">
        <f>RANK(Y35,$Y$5:$Y$104)</f>
        <v>15</v>
      </c>
      <c r="AF35" s="3">
        <v>40</v>
      </c>
      <c r="AG35" s="3">
        <v>0.98899999999999999</v>
      </c>
      <c r="AH35" s="3">
        <v>1.0009999999999999</v>
      </c>
      <c r="AI35" s="3">
        <v>1.0069999999999999</v>
      </c>
      <c r="AJ35" s="3">
        <v>0.98399999999999999</v>
      </c>
      <c r="AK35" s="3">
        <v>0.96899999999999997</v>
      </c>
      <c r="AL35" s="3">
        <v>0.98899999999999999</v>
      </c>
      <c r="AM35" s="3">
        <v>1.022</v>
      </c>
      <c r="AN35" s="3">
        <v>1.0009999999999999</v>
      </c>
      <c r="AO35" s="3">
        <v>0.999</v>
      </c>
      <c r="AP35" s="3">
        <v>0.99299999999999999</v>
      </c>
      <c r="AQ35" s="3">
        <v>0.98099999999999998</v>
      </c>
      <c r="AR35" s="3">
        <v>1.01</v>
      </c>
      <c r="AS35" s="3">
        <v>1</v>
      </c>
      <c r="AT35" s="3">
        <v>1</v>
      </c>
      <c r="AU35" s="3">
        <v>1.0109999999999999</v>
      </c>
      <c r="AV35" s="3">
        <v>0.99099999999999999</v>
      </c>
      <c r="AW35" s="3">
        <v>1.02</v>
      </c>
      <c r="AX35" s="3">
        <v>1.0089999999999999</v>
      </c>
      <c r="AY35" s="3">
        <v>0.996</v>
      </c>
      <c r="AZ35" s="3">
        <v>1.0189999999999999</v>
      </c>
      <c r="BA35" s="3">
        <v>4</v>
      </c>
      <c r="BB35" s="3">
        <v>30</v>
      </c>
      <c r="BC35" s="3">
        <v>0.99954999999999983</v>
      </c>
    </row>
    <row r="36" spans="1:55" x14ac:dyDescent="0.2">
      <c r="A36" s="3">
        <v>32</v>
      </c>
      <c r="B36" s="3">
        <v>0.98899999999999999</v>
      </c>
      <c r="C36" s="3">
        <v>0.99099999999999999</v>
      </c>
      <c r="D36" s="3">
        <v>1.01</v>
      </c>
      <c r="E36" s="3">
        <v>1.0029999999999999</v>
      </c>
      <c r="F36" s="3">
        <v>1.0009999999999999</v>
      </c>
      <c r="G36" s="3">
        <v>0.95499999999999996</v>
      </c>
      <c r="H36" s="3">
        <v>0.97699999999999998</v>
      </c>
      <c r="I36" s="3">
        <v>1.0109999999999999</v>
      </c>
      <c r="J36" s="3">
        <v>1.002</v>
      </c>
      <c r="K36" s="3">
        <v>0.99099999999999999</v>
      </c>
      <c r="L36" s="3">
        <v>1.0009999999999999</v>
      </c>
      <c r="M36" s="3">
        <v>0.99099999999999999</v>
      </c>
      <c r="N36" s="3">
        <v>1.0129999999999999</v>
      </c>
      <c r="O36" s="3">
        <v>1.006</v>
      </c>
      <c r="P36" s="3">
        <v>1</v>
      </c>
      <c r="Q36" s="3">
        <v>1.0009999999999999</v>
      </c>
      <c r="R36" s="3">
        <v>1.018</v>
      </c>
      <c r="S36" s="3">
        <v>1.0129999999999999</v>
      </c>
      <c r="T36" s="3">
        <v>1.006</v>
      </c>
      <c r="U36" s="3">
        <v>0.98899999999999999</v>
      </c>
      <c r="X36" s="33">
        <f t="shared" si="1"/>
        <v>39</v>
      </c>
      <c r="Y36" s="4">
        <f t="shared" si="0"/>
        <v>0.99839999999999995</v>
      </c>
      <c r="Z36" s="3">
        <f t="shared" si="2"/>
        <v>37</v>
      </c>
      <c r="AF36" s="3">
        <v>15</v>
      </c>
      <c r="AG36" s="3">
        <v>0.995</v>
      </c>
      <c r="AH36" s="3">
        <v>1</v>
      </c>
      <c r="AI36" s="3">
        <v>0.97299999999999998</v>
      </c>
      <c r="AJ36" s="3">
        <v>1.0129999999999999</v>
      </c>
      <c r="AK36" s="3">
        <v>0.98099999999999998</v>
      </c>
      <c r="AL36" s="3">
        <v>1.004</v>
      </c>
      <c r="AM36" s="3">
        <v>0.99099999999999999</v>
      </c>
      <c r="AN36" s="3">
        <v>0.997</v>
      </c>
      <c r="AO36" s="3">
        <v>1.006</v>
      </c>
      <c r="AP36" s="3">
        <v>1.0089999999999999</v>
      </c>
      <c r="AQ36" s="3">
        <v>1.0189999999999999</v>
      </c>
      <c r="AR36" s="3">
        <v>1.022</v>
      </c>
      <c r="AS36" s="3">
        <v>1.006</v>
      </c>
      <c r="AT36" s="3">
        <v>0.98199999999999998</v>
      </c>
      <c r="AU36" s="3">
        <v>0.996</v>
      </c>
      <c r="AV36" s="3">
        <v>1.008</v>
      </c>
      <c r="AW36" s="3">
        <v>1.028</v>
      </c>
      <c r="AX36" s="3">
        <v>0.96399999999999997</v>
      </c>
      <c r="AY36" s="3">
        <v>0.98599999999999999</v>
      </c>
      <c r="AZ36" s="3">
        <v>1.006</v>
      </c>
      <c r="BA36" s="3">
        <v>18</v>
      </c>
      <c r="BB36" s="3">
        <v>32</v>
      </c>
      <c r="BC36" s="3">
        <v>0.99929999999999986</v>
      </c>
    </row>
    <row r="37" spans="1:55" x14ac:dyDescent="0.2">
      <c r="A37" s="3">
        <v>33</v>
      </c>
      <c r="B37" s="3">
        <v>1.004</v>
      </c>
      <c r="C37" s="3">
        <v>1.016</v>
      </c>
      <c r="D37" s="3">
        <v>0.999</v>
      </c>
      <c r="E37" s="3">
        <v>1.004</v>
      </c>
      <c r="F37" s="3">
        <v>0.98499999999999999</v>
      </c>
      <c r="G37" s="3">
        <v>0.98699999999999999</v>
      </c>
      <c r="H37" s="3">
        <v>1.0089999999999999</v>
      </c>
      <c r="I37" s="3">
        <v>1.002</v>
      </c>
      <c r="J37" s="3">
        <v>0.99399999999999999</v>
      </c>
      <c r="K37" s="3">
        <v>1</v>
      </c>
      <c r="L37" s="3">
        <v>1.016</v>
      </c>
      <c r="M37" s="3">
        <v>1.024</v>
      </c>
      <c r="N37" s="3">
        <v>1.0069999999999999</v>
      </c>
      <c r="O37" s="3">
        <v>1.004</v>
      </c>
      <c r="P37" s="3">
        <v>0.98399999999999999</v>
      </c>
      <c r="Q37" s="3">
        <v>1.008</v>
      </c>
      <c r="R37" s="3">
        <v>1.012</v>
      </c>
      <c r="S37" s="3">
        <v>0.98599999999999999</v>
      </c>
      <c r="T37" s="3">
        <v>1.01</v>
      </c>
      <c r="U37" s="3">
        <v>1.024</v>
      </c>
      <c r="X37" s="33">
        <f t="shared" si="1"/>
        <v>2</v>
      </c>
      <c r="Y37" s="4">
        <f t="shared" si="0"/>
        <v>1.0037500000000001</v>
      </c>
      <c r="Z37" s="3">
        <f t="shared" si="2"/>
        <v>4</v>
      </c>
      <c r="AF37" s="3">
        <v>23</v>
      </c>
      <c r="AG37" s="3">
        <v>1.018</v>
      </c>
      <c r="AH37" s="3">
        <v>0.98899999999999999</v>
      </c>
      <c r="AI37" s="3">
        <v>1.0289999999999999</v>
      </c>
      <c r="AJ37" s="3">
        <v>0.97499999999999998</v>
      </c>
      <c r="AK37" s="3">
        <v>0.98599999999999999</v>
      </c>
      <c r="AL37" s="3">
        <v>1.01</v>
      </c>
      <c r="AM37" s="3">
        <v>1.0129999999999999</v>
      </c>
      <c r="AN37" s="3">
        <v>1.0369999999999999</v>
      </c>
      <c r="AO37" s="3">
        <v>0.97899999999999998</v>
      </c>
      <c r="AP37" s="3">
        <v>1.0169999999999999</v>
      </c>
      <c r="AQ37" s="3">
        <v>0.96599999999999997</v>
      </c>
      <c r="AR37" s="3">
        <v>0.99</v>
      </c>
      <c r="AS37" s="3">
        <v>1.01</v>
      </c>
      <c r="AT37" s="3">
        <v>1.0189999999999999</v>
      </c>
      <c r="AU37" s="3">
        <v>0.98699999999999999</v>
      </c>
      <c r="AV37" s="3">
        <v>0.998</v>
      </c>
      <c r="AW37" s="3">
        <v>0.97299999999999998</v>
      </c>
      <c r="AX37" s="3">
        <v>0.98599999999999999</v>
      </c>
      <c r="AY37" s="3">
        <v>0.998</v>
      </c>
      <c r="AZ37" s="3">
        <v>1.006</v>
      </c>
      <c r="BA37" s="3">
        <v>18</v>
      </c>
      <c r="BB37" s="3">
        <v>32</v>
      </c>
      <c r="BC37" s="3">
        <v>0.99929999999999986</v>
      </c>
    </row>
    <row r="38" spans="1:55" x14ac:dyDescent="0.2">
      <c r="A38" s="3">
        <v>34</v>
      </c>
      <c r="B38" s="3">
        <v>0.99399999999999999</v>
      </c>
      <c r="C38" s="3">
        <v>0.98399999999999999</v>
      </c>
      <c r="D38" s="3">
        <v>1.004</v>
      </c>
      <c r="E38" s="3">
        <v>0.997</v>
      </c>
      <c r="F38" s="3">
        <v>1.0129999999999999</v>
      </c>
      <c r="G38" s="3">
        <v>1.012</v>
      </c>
      <c r="H38" s="3">
        <v>0.99299999999999999</v>
      </c>
      <c r="I38" s="3">
        <v>0.998</v>
      </c>
      <c r="J38" s="3">
        <v>1.0049999999999999</v>
      </c>
      <c r="K38" s="3">
        <v>0.999</v>
      </c>
      <c r="L38" s="3">
        <v>0.98599999999999999</v>
      </c>
      <c r="M38" s="3">
        <v>0.97499999999999998</v>
      </c>
      <c r="N38" s="3">
        <v>0.99399999999999999</v>
      </c>
      <c r="O38" s="3">
        <v>0.995</v>
      </c>
      <c r="P38" s="3">
        <v>1.018</v>
      </c>
      <c r="Q38" s="3">
        <v>0.99399999999999999</v>
      </c>
      <c r="R38" s="3">
        <v>0.98599999999999999</v>
      </c>
      <c r="S38" s="3">
        <v>1.0129999999999999</v>
      </c>
      <c r="T38" s="3">
        <v>0.99299999999999999</v>
      </c>
      <c r="U38" s="3">
        <v>0.97599999999999998</v>
      </c>
      <c r="X38" s="33">
        <f t="shared" si="1"/>
        <v>49</v>
      </c>
      <c r="Y38" s="4">
        <f t="shared" si="0"/>
        <v>0.99644999999999995</v>
      </c>
      <c r="Z38" s="3">
        <f t="shared" si="2"/>
        <v>46</v>
      </c>
      <c r="AF38" s="3">
        <v>2</v>
      </c>
      <c r="AG38" s="3">
        <v>1.012</v>
      </c>
      <c r="AH38" s="3">
        <v>0.98299999999999998</v>
      </c>
      <c r="AI38" s="3">
        <v>0.99399999999999999</v>
      </c>
      <c r="AJ38" s="3">
        <v>0.99299999999999999</v>
      </c>
      <c r="AK38" s="3">
        <v>0.99</v>
      </c>
      <c r="AL38" s="3">
        <v>0.997</v>
      </c>
      <c r="AM38" s="3">
        <v>0.97099999999999997</v>
      </c>
      <c r="AN38" s="3">
        <v>1.024</v>
      </c>
      <c r="AO38" s="3">
        <v>1.006</v>
      </c>
      <c r="AP38" s="3">
        <v>0.97399999999999998</v>
      </c>
      <c r="AQ38" s="3">
        <v>0.999</v>
      </c>
      <c r="AR38" s="3">
        <v>1.006</v>
      </c>
      <c r="AS38" s="3">
        <v>0.98499999999999999</v>
      </c>
      <c r="AT38" s="3">
        <v>0.997</v>
      </c>
      <c r="AU38" s="3">
        <v>0.97699999999999998</v>
      </c>
      <c r="AV38" s="3">
        <v>0.98699999999999999</v>
      </c>
      <c r="AW38" s="3">
        <v>1.012</v>
      </c>
      <c r="AX38" s="3">
        <v>1.0029999999999999</v>
      </c>
      <c r="AY38" s="3">
        <v>1.0529999999999999</v>
      </c>
      <c r="AZ38" s="3">
        <v>1.022</v>
      </c>
      <c r="BA38" s="3">
        <v>3</v>
      </c>
      <c r="BB38" s="3">
        <v>34</v>
      </c>
      <c r="BC38" s="3">
        <v>0.99924999999999997</v>
      </c>
    </row>
    <row r="39" spans="1:55" x14ac:dyDescent="0.2">
      <c r="A39" s="3">
        <v>35</v>
      </c>
      <c r="B39" s="3">
        <v>0.97699999999999998</v>
      </c>
      <c r="C39" s="3">
        <v>1.0069999999999999</v>
      </c>
      <c r="D39" s="3">
        <v>1.0289999999999999</v>
      </c>
      <c r="E39" s="3">
        <v>1.006</v>
      </c>
      <c r="F39" s="3">
        <v>0.95899999999999996</v>
      </c>
      <c r="G39" s="3">
        <v>0.97599999999999998</v>
      </c>
      <c r="H39" s="3">
        <v>0.96799999999999997</v>
      </c>
      <c r="I39" s="3">
        <v>1.0229999999999999</v>
      </c>
      <c r="J39" s="3">
        <v>0.99</v>
      </c>
      <c r="K39" s="3">
        <v>1.0029999999999999</v>
      </c>
      <c r="L39" s="3">
        <v>0.99099999999999999</v>
      </c>
      <c r="M39" s="3">
        <v>0.98399999999999999</v>
      </c>
      <c r="N39" s="3">
        <v>0.97899999999999998</v>
      </c>
      <c r="O39" s="3">
        <v>1.016</v>
      </c>
      <c r="P39" s="3">
        <v>1.0129999999999999</v>
      </c>
      <c r="Q39" s="3">
        <v>0.98799999999999999</v>
      </c>
      <c r="R39" s="3">
        <v>1.0169999999999999</v>
      </c>
      <c r="S39" s="3">
        <v>1.002</v>
      </c>
      <c r="T39" s="3">
        <v>1.0249999999999999</v>
      </c>
      <c r="U39" s="3">
        <v>0.99</v>
      </c>
      <c r="X39" s="33">
        <f t="shared" si="1"/>
        <v>38</v>
      </c>
      <c r="Y39" s="4">
        <f t="shared" si="0"/>
        <v>0.99714999999999976</v>
      </c>
      <c r="Z39" s="3">
        <f t="shared" si="2"/>
        <v>44</v>
      </c>
      <c r="AF39" s="3">
        <v>38</v>
      </c>
      <c r="AG39" s="3">
        <v>1.0189999999999999</v>
      </c>
      <c r="AH39" s="3">
        <v>1.024</v>
      </c>
      <c r="AI39" s="3">
        <v>1.006</v>
      </c>
      <c r="AJ39" s="3">
        <v>0.99299999999999999</v>
      </c>
      <c r="AK39" s="3">
        <v>1.0129999999999999</v>
      </c>
      <c r="AL39" s="3">
        <v>0.97899999999999998</v>
      </c>
      <c r="AM39" s="3">
        <v>0.98199999999999998</v>
      </c>
      <c r="AN39" s="3">
        <v>1.004</v>
      </c>
      <c r="AO39" s="3">
        <v>0.997</v>
      </c>
      <c r="AP39" s="3">
        <v>0.97099999999999997</v>
      </c>
      <c r="AQ39" s="3">
        <v>1.03</v>
      </c>
      <c r="AR39" s="3">
        <v>0.998</v>
      </c>
      <c r="AS39" s="3">
        <v>0.98899999999999999</v>
      </c>
      <c r="AT39" s="3">
        <v>0.98499999999999999</v>
      </c>
      <c r="AU39" s="3">
        <v>1.01</v>
      </c>
      <c r="AV39" s="3">
        <v>0.99</v>
      </c>
      <c r="AW39" s="3">
        <v>1.0029999999999999</v>
      </c>
      <c r="AX39" s="3">
        <v>0.99399999999999999</v>
      </c>
      <c r="AY39" s="3">
        <v>0.98799999999999999</v>
      </c>
      <c r="AZ39" s="3">
        <v>1</v>
      </c>
      <c r="BA39" s="3">
        <v>25</v>
      </c>
      <c r="BB39" s="3">
        <v>35</v>
      </c>
      <c r="BC39" s="3">
        <v>0.99874999999999992</v>
      </c>
    </row>
    <row r="40" spans="1:55" x14ac:dyDescent="0.2">
      <c r="A40" s="3">
        <v>36</v>
      </c>
      <c r="B40" s="3">
        <v>1.024</v>
      </c>
      <c r="C40" s="3">
        <v>0.99299999999999999</v>
      </c>
      <c r="D40" s="3">
        <v>0.96899999999999997</v>
      </c>
      <c r="E40" s="3">
        <v>0.99299999999999999</v>
      </c>
      <c r="F40" s="3">
        <v>1.0449999999999999</v>
      </c>
      <c r="G40" s="3">
        <v>1.0269999999999999</v>
      </c>
      <c r="H40" s="3">
        <v>1.032</v>
      </c>
      <c r="I40" s="3">
        <v>0.97599999999999998</v>
      </c>
      <c r="J40" s="3">
        <v>1.0109999999999999</v>
      </c>
      <c r="K40" s="3">
        <v>0.99199999999999999</v>
      </c>
      <c r="L40" s="3">
        <v>1.0089999999999999</v>
      </c>
      <c r="M40" s="3">
        <v>1.018</v>
      </c>
      <c r="N40" s="3">
        <v>1.022</v>
      </c>
      <c r="O40" s="3">
        <v>0.98599999999999999</v>
      </c>
      <c r="P40" s="3">
        <v>0.98699999999999999</v>
      </c>
      <c r="Q40" s="3">
        <v>1.0109999999999999</v>
      </c>
      <c r="R40" s="3">
        <v>0.98499999999999999</v>
      </c>
      <c r="S40" s="3">
        <v>1</v>
      </c>
      <c r="T40" s="3">
        <v>0.97799999999999998</v>
      </c>
      <c r="U40" s="3">
        <v>1.0089999999999999</v>
      </c>
      <c r="X40" s="33">
        <f t="shared" si="1"/>
        <v>13</v>
      </c>
      <c r="Y40" s="4">
        <f t="shared" si="0"/>
        <v>1.00335</v>
      </c>
      <c r="Z40" s="3">
        <f t="shared" si="2"/>
        <v>6</v>
      </c>
      <c r="AF40" s="3">
        <v>47</v>
      </c>
      <c r="AG40" s="3">
        <v>0.98399999999999999</v>
      </c>
      <c r="AH40" s="3">
        <v>1.0049999999999999</v>
      </c>
      <c r="AI40" s="3">
        <v>1.028</v>
      </c>
      <c r="AJ40" s="3">
        <v>1.0209999999999999</v>
      </c>
      <c r="AK40" s="3">
        <v>0.98899999999999999</v>
      </c>
      <c r="AL40" s="3">
        <v>0.997</v>
      </c>
      <c r="AM40" s="3">
        <v>1.0069999999999999</v>
      </c>
      <c r="AN40" s="3">
        <v>0.98299999999999998</v>
      </c>
      <c r="AO40" s="3">
        <v>1.024</v>
      </c>
      <c r="AP40" s="3">
        <v>0.97099999999999997</v>
      </c>
      <c r="AQ40" s="3">
        <v>0.97099999999999997</v>
      </c>
      <c r="AR40" s="3">
        <v>1.002</v>
      </c>
      <c r="AS40" s="3">
        <v>0.99199999999999999</v>
      </c>
      <c r="AT40" s="3">
        <v>0.995</v>
      </c>
      <c r="AU40" s="3">
        <v>1</v>
      </c>
      <c r="AV40" s="3">
        <v>1.002</v>
      </c>
      <c r="AW40" s="3">
        <v>0.997</v>
      </c>
      <c r="AX40" s="3">
        <v>1.0289999999999999</v>
      </c>
      <c r="AY40" s="3">
        <v>0.98799999999999999</v>
      </c>
      <c r="AZ40" s="3">
        <v>0.98599999999999999</v>
      </c>
      <c r="BA40" s="3">
        <v>43</v>
      </c>
      <c r="BB40" s="3">
        <v>36</v>
      </c>
      <c r="BC40" s="3">
        <v>0.99855000000000005</v>
      </c>
    </row>
    <row r="41" spans="1:55" x14ac:dyDescent="0.2">
      <c r="A41" s="3">
        <v>37</v>
      </c>
      <c r="B41" s="3">
        <v>0.97899999999999998</v>
      </c>
      <c r="C41" s="3">
        <v>0.97599999999999998</v>
      </c>
      <c r="D41" s="3">
        <v>0.99099999999999999</v>
      </c>
      <c r="E41" s="3">
        <v>1.006</v>
      </c>
      <c r="F41" s="3">
        <v>0.98599999999999999</v>
      </c>
      <c r="G41" s="3">
        <v>1.0249999999999999</v>
      </c>
      <c r="H41" s="3">
        <v>1.0189999999999999</v>
      </c>
      <c r="I41" s="3">
        <v>0.99399999999999999</v>
      </c>
      <c r="J41" s="3">
        <v>1</v>
      </c>
      <c r="K41" s="3">
        <v>1.028</v>
      </c>
      <c r="L41" s="3">
        <v>0.96899999999999997</v>
      </c>
      <c r="M41" s="3">
        <v>1.002</v>
      </c>
      <c r="N41" s="3">
        <v>1.012</v>
      </c>
      <c r="O41" s="3">
        <v>1.0169999999999999</v>
      </c>
      <c r="P41" s="3">
        <v>0.99</v>
      </c>
      <c r="Q41" s="3">
        <v>1.0109999999999999</v>
      </c>
      <c r="R41" s="3">
        <v>0.996</v>
      </c>
      <c r="S41" s="3">
        <v>1.006</v>
      </c>
      <c r="T41" s="3">
        <v>1.01</v>
      </c>
      <c r="U41" s="3">
        <v>0.999</v>
      </c>
      <c r="X41" s="33">
        <f t="shared" si="1"/>
        <v>26</v>
      </c>
      <c r="Y41" s="4">
        <f t="shared" si="0"/>
        <v>1.0007999999999999</v>
      </c>
      <c r="Z41" s="3">
        <f t="shared" si="2"/>
        <v>18</v>
      </c>
      <c r="AF41" s="3">
        <v>32</v>
      </c>
      <c r="AG41" s="3">
        <v>0.98899999999999999</v>
      </c>
      <c r="AH41" s="3">
        <v>0.99099999999999999</v>
      </c>
      <c r="AI41" s="3">
        <v>1.01</v>
      </c>
      <c r="AJ41" s="3">
        <v>1.0029999999999999</v>
      </c>
      <c r="AK41" s="3">
        <v>1.0009999999999999</v>
      </c>
      <c r="AL41" s="3">
        <v>0.95499999999999996</v>
      </c>
      <c r="AM41" s="3">
        <v>0.97699999999999998</v>
      </c>
      <c r="AN41" s="3">
        <v>1.0109999999999999</v>
      </c>
      <c r="AO41" s="3">
        <v>1.002</v>
      </c>
      <c r="AP41" s="3">
        <v>0.99099999999999999</v>
      </c>
      <c r="AQ41" s="3">
        <v>1.0009999999999999</v>
      </c>
      <c r="AR41" s="3">
        <v>0.99099999999999999</v>
      </c>
      <c r="AS41" s="3">
        <v>1.0129999999999999</v>
      </c>
      <c r="AT41" s="3">
        <v>1.006</v>
      </c>
      <c r="AU41" s="3">
        <v>1</v>
      </c>
      <c r="AV41" s="3">
        <v>1.0009999999999999</v>
      </c>
      <c r="AW41" s="3">
        <v>1.018</v>
      </c>
      <c r="AX41" s="3">
        <v>1.0129999999999999</v>
      </c>
      <c r="AY41" s="3">
        <v>1.006</v>
      </c>
      <c r="AZ41" s="3">
        <v>0.98899999999999999</v>
      </c>
      <c r="BA41" s="3">
        <v>39</v>
      </c>
      <c r="BB41" s="3">
        <v>37</v>
      </c>
      <c r="BC41" s="3">
        <v>0.99839999999999995</v>
      </c>
    </row>
    <row r="42" spans="1:55" x14ac:dyDescent="0.2">
      <c r="A42" s="3">
        <v>38</v>
      </c>
      <c r="B42" s="3">
        <v>1.0189999999999999</v>
      </c>
      <c r="C42" s="3">
        <v>1.024</v>
      </c>
      <c r="D42" s="3">
        <v>1.006</v>
      </c>
      <c r="E42" s="3">
        <v>0.99299999999999999</v>
      </c>
      <c r="F42" s="3">
        <v>1.0129999999999999</v>
      </c>
      <c r="G42" s="3">
        <v>0.97899999999999998</v>
      </c>
      <c r="H42" s="3">
        <v>0.98199999999999998</v>
      </c>
      <c r="I42" s="3">
        <v>1.004</v>
      </c>
      <c r="J42" s="3">
        <v>0.997</v>
      </c>
      <c r="K42" s="3">
        <v>0.97099999999999997</v>
      </c>
      <c r="L42" s="3">
        <v>1.03</v>
      </c>
      <c r="M42" s="3">
        <v>0.998</v>
      </c>
      <c r="N42" s="3">
        <v>0.98899999999999999</v>
      </c>
      <c r="O42" s="3">
        <v>0.98499999999999999</v>
      </c>
      <c r="P42" s="3">
        <v>1.01</v>
      </c>
      <c r="Q42" s="3">
        <v>0.99</v>
      </c>
      <c r="R42" s="3">
        <v>1.0029999999999999</v>
      </c>
      <c r="S42" s="3">
        <v>0.99399999999999999</v>
      </c>
      <c r="T42" s="3">
        <v>0.98799999999999999</v>
      </c>
      <c r="U42" s="3">
        <v>1</v>
      </c>
      <c r="X42" s="33">
        <f t="shared" si="1"/>
        <v>25</v>
      </c>
      <c r="Y42" s="4">
        <f t="shared" si="0"/>
        <v>0.99874999999999992</v>
      </c>
      <c r="Z42" s="3">
        <f t="shared" si="2"/>
        <v>35</v>
      </c>
      <c r="AF42" s="3">
        <v>30</v>
      </c>
      <c r="AG42" s="3">
        <v>0.95799999999999996</v>
      </c>
      <c r="AH42" s="3">
        <v>1</v>
      </c>
      <c r="AI42" s="3">
        <v>0.99099999999999999</v>
      </c>
      <c r="AJ42" s="3">
        <v>1</v>
      </c>
      <c r="AK42" s="3">
        <v>1.0089999999999999</v>
      </c>
      <c r="AL42" s="3">
        <v>1.0169999999999999</v>
      </c>
      <c r="AM42" s="3">
        <v>1.002</v>
      </c>
      <c r="AN42" s="3">
        <v>1.0069999999999999</v>
      </c>
      <c r="AO42" s="3">
        <v>1.0429999999999999</v>
      </c>
      <c r="AP42" s="3">
        <v>0.97699999999999998</v>
      </c>
      <c r="AQ42" s="3">
        <v>0.97799999999999998</v>
      </c>
      <c r="AR42" s="3">
        <v>0.98699999999999999</v>
      </c>
      <c r="AS42" s="3">
        <v>1.0069999999999999</v>
      </c>
      <c r="AT42" s="3">
        <v>0.98799999999999999</v>
      </c>
      <c r="AU42" s="3">
        <v>0.98299999999999998</v>
      </c>
      <c r="AV42" s="3">
        <v>1.0029999999999999</v>
      </c>
      <c r="AW42" s="3">
        <v>1.0089999999999999</v>
      </c>
      <c r="AX42" s="3">
        <v>0.99</v>
      </c>
      <c r="AY42" s="3">
        <v>1.02</v>
      </c>
      <c r="AZ42" s="3">
        <v>0.99099999999999999</v>
      </c>
      <c r="BA42" s="3">
        <v>36</v>
      </c>
      <c r="BB42" s="3">
        <v>38</v>
      </c>
      <c r="BC42" s="3">
        <v>0.99799999999999989</v>
      </c>
    </row>
    <row r="43" spans="1:55" x14ac:dyDescent="0.2">
      <c r="A43" s="3">
        <v>39</v>
      </c>
      <c r="B43" s="3">
        <v>1.012</v>
      </c>
      <c r="C43" s="3">
        <v>0.999</v>
      </c>
      <c r="D43" s="3">
        <v>0.995</v>
      </c>
      <c r="E43" s="3">
        <v>1.016</v>
      </c>
      <c r="F43" s="3">
        <v>1.034</v>
      </c>
      <c r="G43" s="3">
        <v>1.008</v>
      </c>
      <c r="H43" s="3">
        <v>0.97899999999999998</v>
      </c>
      <c r="I43" s="3">
        <v>1.0009999999999999</v>
      </c>
      <c r="J43" s="3">
        <v>1.0009999999999999</v>
      </c>
      <c r="K43" s="3">
        <v>1.0049999999999999</v>
      </c>
      <c r="L43" s="3">
        <v>1.0189999999999999</v>
      </c>
      <c r="M43" s="3">
        <v>0.98699999999999999</v>
      </c>
      <c r="N43" s="3">
        <v>0.999</v>
      </c>
      <c r="O43" s="3">
        <v>0.999</v>
      </c>
      <c r="P43" s="3">
        <v>0.99299999999999999</v>
      </c>
      <c r="Q43" s="3">
        <v>1.0049999999999999</v>
      </c>
      <c r="R43" s="3">
        <v>0.97899999999999998</v>
      </c>
      <c r="S43" s="3">
        <v>0.99099999999999999</v>
      </c>
      <c r="T43" s="3">
        <v>1.002</v>
      </c>
      <c r="U43" s="3">
        <v>0.98099999999999998</v>
      </c>
      <c r="X43" s="33">
        <f>RANK(U43,$U$5:$U$104)</f>
        <v>47</v>
      </c>
      <c r="Y43" s="4">
        <f t="shared" si="0"/>
        <v>1.0002500000000001</v>
      </c>
      <c r="Z43" s="3">
        <f t="shared" si="2"/>
        <v>22</v>
      </c>
      <c r="AF43" s="3">
        <v>21</v>
      </c>
      <c r="AG43" s="3">
        <v>1.0189999999999999</v>
      </c>
      <c r="AH43" s="3">
        <v>1</v>
      </c>
      <c r="AI43" s="3">
        <v>0.96899999999999997</v>
      </c>
      <c r="AJ43" s="3">
        <v>0.98899999999999999</v>
      </c>
      <c r="AK43" s="3">
        <v>0.998</v>
      </c>
      <c r="AL43" s="3">
        <v>1.0049999999999999</v>
      </c>
      <c r="AM43" s="3">
        <v>1.028</v>
      </c>
      <c r="AN43" s="3">
        <v>0.997</v>
      </c>
      <c r="AO43" s="3">
        <v>0.97499999999999998</v>
      </c>
      <c r="AP43" s="3">
        <v>0.96499999999999997</v>
      </c>
      <c r="AQ43" s="3">
        <v>0.98099999999999998</v>
      </c>
      <c r="AR43" s="3">
        <v>0.96299999999999997</v>
      </c>
      <c r="AS43" s="3">
        <v>1.016</v>
      </c>
      <c r="AT43" s="3">
        <v>1.0209999999999999</v>
      </c>
      <c r="AU43" s="3">
        <v>1.0209999999999999</v>
      </c>
      <c r="AV43" s="3">
        <v>1.0149999999999999</v>
      </c>
      <c r="AW43" s="3">
        <v>1.042</v>
      </c>
      <c r="AX43" s="3">
        <v>0.95299999999999996</v>
      </c>
      <c r="AY43" s="3">
        <v>1.0029999999999999</v>
      </c>
      <c r="AZ43" s="3">
        <v>0.997</v>
      </c>
      <c r="BA43" s="3">
        <v>27</v>
      </c>
      <c r="BB43" s="3">
        <v>39</v>
      </c>
      <c r="BC43" s="3">
        <v>0.99785000000000001</v>
      </c>
    </row>
    <row r="44" spans="1:55" x14ac:dyDescent="0.2">
      <c r="A44" s="3">
        <v>40</v>
      </c>
      <c r="B44" s="3">
        <v>0.98899999999999999</v>
      </c>
      <c r="C44" s="3">
        <v>1.0009999999999999</v>
      </c>
      <c r="D44" s="3">
        <v>1.0069999999999999</v>
      </c>
      <c r="E44" s="3">
        <v>0.98399999999999999</v>
      </c>
      <c r="F44" s="3">
        <v>0.96899999999999997</v>
      </c>
      <c r="G44" s="3">
        <v>0.98899999999999999</v>
      </c>
      <c r="H44" s="3">
        <v>1.022</v>
      </c>
      <c r="I44" s="3">
        <v>1.0009999999999999</v>
      </c>
      <c r="J44" s="3">
        <v>0.999</v>
      </c>
      <c r="K44" s="3">
        <v>0.99299999999999999</v>
      </c>
      <c r="L44" s="3">
        <v>0.98099999999999998</v>
      </c>
      <c r="M44" s="3">
        <v>1.01</v>
      </c>
      <c r="N44" s="3">
        <v>1</v>
      </c>
      <c r="O44" s="3">
        <v>1</v>
      </c>
      <c r="P44" s="3">
        <v>1.0109999999999999</v>
      </c>
      <c r="Q44" s="3">
        <v>0.99099999999999999</v>
      </c>
      <c r="R44" s="3">
        <v>1.02</v>
      </c>
      <c r="S44" s="3">
        <v>1.0089999999999999</v>
      </c>
      <c r="T44" s="3">
        <v>0.996</v>
      </c>
      <c r="U44" s="3">
        <v>1.0189999999999999</v>
      </c>
      <c r="X44" s="33">
        <f t="shared" si="1"/>
        <v>4</v>
      </c>
      <c r="Y44" s="4">
        <f t="shared" si="0"/>
        <v>0.99954999999999983</v>
      </c>
      <c r="Z44" s="3">
        <f t="shared" si="2"/>
        <v>30</v>
      </c>
      <c r="AF44" s="3">
        <v>18</v>
      </c>
      <c r="AG44" s="3">
        <v>0.98399999999999999</v>
      </c>
      <c r="AH44" s="3">
        <v>1.0129999999999999</v>
      </c>
      <c r="AI44" s="3">
        <v>0.99</v>
      </c>
      <c r="AJ44" s="3">
        <v>1.0169999999999999</v>
      </c>
      <c r="AK44" s="3">
        <v>1.012</v>
      </c>
      <c r="AL44" s="3">
        <v>0.97399999999999998</v>
      </c>
      <c r="AM44" s="3">
        <v>1.032</v>
      </c>
      <c r="AN44" s="3">
        <v>0.97799999999999998</v>
      </c>
      <c r="AO44" s="3">
        <v>1.0109999999999999</v>
      </c>
      <c r="AP44" s="3">
        <v>0.98599999999999999</v>
      </c>
      <c r="AQ44" s="3">
        <v>0.99099999999999999</v>
      </c>
      <c r="AR44" s="3">
        <v>1.014</v>
      </c>
      <c r="AS44" s="3">
        <v>0.97299999999999998</v>
      </c>
      <c r="AT44" s="3">
        <v>1.0069999999999999</v>
      </c>
      <c r="AU44" s="3">
        <v>0.995</v>
      </c>
      <c r="AV44" s="3">
        <v>0.95699999999999996</v>
      </c>
      <c r="AW44" s="3">
        <v>1.018</v>
      </c>
      <c r="AX44" s="3">
        <v>0.99399999999999999</v>
      </c>
      <c r="AY44" s="3">
        <v>1</v>
      </c>
      <c r="AZ44" s="3">
        <v>1.0089999999999999</v>
      </c>
      <c r="BA44" s="3">
        <v>13</v>
      </c>
      <c r="BB44" s="3">
        <v>40</v>
      </c>
      <c r="BC44" s="3">
        <v>0.99774999999999991</v>
      </c>
    </row>
    <row r="45" spans="1:55" x14ac:dyDescent="0.2">
      <c r="A45" s="3">
        <v>41</v>
      </c>
      <c r="B45" s="3">
        <v>1.0109999999999999</v>
      </c>
      <c r="C45" s="3">
        <v>1.0149999999999999</v>
      </c>
      <c r="D45" s="3">
        <v>1.002</v>
      </c>
      <c r="E45" s="3">
        <v>1.0349999999999999</v>
      </c>
      <c r="F45" s="3">
        <v>0.98299999999999998</v>
      </c>
      <c r="G45" s="3">
        <v>0.98</v>
      </c>
      <c r="H45" s="3">
        <v>0.98199999999999998</v>
      </c>
      <c r="I45" s="3">
        <v>0.999</v>
      </c>
      <c r="J45" s="3">
        <v>0.998</v>
      </c>
      <c r="K45" s="3">
        <v>0.99199999999999999</v>
      </c>
      <c r="L45" s="3">
        <v>1.002</v>
      </c>
      <c r="M45" s="3">
        <v>1.016</v>
      </c>
      <c r="N45" s="3">
        <v>1.028</v>
      </c>
      <c r="O45" s="3">
        <v>0.995</v>
      </c>
      <c r="P45" s="3">
        <v>1.024</v>
      </c>
      <c r="Q45" s="3">
        <v>0.98899999999999999</v>
      </c>
      <c r="R45" s="3">
        <v>0.99</v>
      </c>
      <c r="S45" s="3">
        <v>1.0209999999999999</v>
      </c>
      <c r="T45" s="3">
        <v>1.0049999999999999</v>
      </c>
      <c r="U45" s="3">
        <v>0.99399999999999999</v>
      </c>
      <c r="X45" s="33">
        <f t="shared" si="1"/>
        <v>32</v>
      </c>
      <c r="Y45" s="4">
        <f t="shared" si="0"/>
        <v>1.00305</v>
      </c>
      <c r="Z45" s="3">
        <f t="shared" si="2"/>
        <v>7</v>
      </c>
      <c r="AF45" s="3">
        <v>19</v>
      </c>
      <c r="AG45" s="3">
        <v>0.99399999999999999</v>
      </c>
      <c r="AH45" s="3">
        <v>1.0129999999999999</v>
      </c>
      <c r="AI45" s="3">
        <v>0.96799999999999997</v>
      </c>
      <c r="AJ45" s="3">
        <v>0.98599999999999999</v>
      </c>
      <c r="AK45" s="3">
        <v>1.0089999999999999</v>
      </c>
      <c r="AL45" s="3">
        <v>1.0009999999999999</v>
      </c>
      <c r="AM45" s="3">
        <v>1</v>
      </c>
      <c r="AN45" s="3">
        <v>1.0069999999999999</v>
      </c>
      <c r="AO45" s="3">
        <v>1.004</v>
      </c>
      <c r="AP45" s="3">
        <v>0.97899999999999998</v>
      </c>
      <c r="AQ45" s="3">
        <v>0.98399999999999999</v>
      </c>
      <c r="AR45" s="3">
        <v>1.0109999999999999</v>
      </c>
      <c r="AS45" s="3">
        <v>0.98499999999999999</v>
      </c>
      <c r="AT45" s="3">
        <v>0.98</v>
      </c>
      <c r="AU45" s="3">
        <v>0.97299999999999998</v>
      </c>
      <c r="AV45" s="3">
        <v>1.024</v>
      </c>
      <c r="AW45" s="3">
        <v>1.0149999999999999</v>
      </c>
      <c r="AX45" s="3">
        <v>0.98699999999999999</v>
      </c>
      <c r="AY45" s="3">
        <v>1.016</v>
      </c>
      <c r="AZ45" s="3">
        <v>1.0169999999999999</v>
      </c>
      <c r="BA45" s="3">
        <v>5</v>
      </c>
      <c r="BB45" s="3">
        <v>41</v>
      </c>
      <c r="BC45" s="3">
        <v>0.99764999999999959</v>
      </c>
    </row>
    <row r="46" spans="1:55" x14ac:dyDescent="0.2">
      <c r="A46" s="3">
        <v>42</v>
      </c>
      <c r="B46" s="3">
        <v>0.98799999999999999</v>
      </c>
      <c r="C46" s="3">
        <v>0.98499999999999999</v>
      </c>
      <c r="D46" s="3">
        <v>0.995</v>
      </c>
      <c r="E46" s="3">
        <v>0.96599999999999997</v>
      </c>
      <c r="F46" s="3">
        <v>1.0169999999999999</v>
      </c>
      <c r="G46" s="3">
        <v>1.0189999999999999</v>
      </c>
      <c r="H46" s="3">
        <v>1.0169999999999999</v>
      </c>
      <c r="I46" s="3">
        <v>1</v>
      </c>
      <c r="J46" s="3">
        <v>0.999</v>
      </c>
      <c r="K46" s="3">
        <v>1.0069999999999999</v>
      </c>
      <c r="L46" s="3">
        <v>0.995</v>
      </c>
      <c r="M46" s="3">
        <v>0.98699999999999999</v>
      </c>
      <c r="N46" s="3">
        <v>0.97099999999999997</v>
      </c>
      <c r="O46" s="3">
        <v>1.0049999999999999</v>
      </c>
      <c r="P46" s="3">
        <v>0.97499999999999998</v>
      </c>
      <c r="Q46" s="3">
        <v>1.0089999999999999</v>
      </c>
      <c r="R46" s="3">
        <v>1.0069999999999999</v>
      </c>
      <c r="S46" s="3">
        <v>0.98099999999999998</v>
      </c>
      <c r="T46" s="3">
        <v>0.996</v>
      </c>
      <c r="U46" s="3">
        <v>1.0069999999999999</v>
      </c>
      <c r="X46" s="33">
        <f t="shared" si="1"/>
        <v>16</v>
      </c>
      <c r="Y46" s="4">
        <f t="shared" si="0"/>
        <v>0.99630000000000007</v>
      </c>
      <c r="Z46" s="3">
        <f t="shared" si="2"/>
        <v>47</v>
      </c>
      <c r="AF46" s="3">
        <v>50</v>
      </c>
      <c r="AG46" s="3">
        <v>0.997</v>
      </c>
      <c r="AH46" s="3">
        <v>0.96899999999999997</v>
      </c>
      <c r="AI46" s="3">
        <v>0.98099999999999998</v>
      </c>
      <c r="AJ46" s="3">
        <v>0.99099999999999999</v>
      </c>
      <c r="AK46" s="3">
        <v>1.012</v>
      </c>
      <c r="AL46" s="3">
        <v>1.0209999999999999</v>
      </c>
      <c r="AM46" s="3">
        <v>0.99</v>
      </c>
      <c r="AN46" s="3">
        <v>1.0029999999999999</v>
      </c>
      <c r="AO46" s="3">
        <v>0.98899999999999999</v>
      </c>
      <c r="AP46" s="3">
        <v>0.98799999999999999</v>
      </c>
      <c r="AQ46" s="3">
        <v>0.99099999999999999</v>
      </c>
      <c r="AR46" s="3">
        <v>0.996</v>
      </c>
      <c r="AS46" s="3">
        <v>0.98899999999999999</v>
      </c>
      <c r="AT46" s="3">
        <v>1.0009999999999999</v>
      </c>
      <c r="AU46" s="3">
        <v>1.026</v>
      </c>
      <c r="AV46" s="3">
        <v>0.99199999999999999</v>
      </c>
      <c r="AW46" s="3">
        <v>1.0169999999999999</v>
      </c>
      <c r="AX46" s="3">
        <v>1.0169999999999999</v>
      </c>
      <c r="AY46" s="3">
        <v>0.995</v>
      </c>
      <c r="AZ46" s="3">
        <v>0.98599999999999999</v>
      </c>
      <c r="BA46" s="3">
        <v>43</v>
      </c>
      <c r="BB46" s="3">
        <v>42</v>
      </c>
      <c r="BC46" s="3">
        <v>0.99755000000000005</v>
      </c>
    </row>
    <row r="47" spans="1:55" x14ac:dyDescent="0.2">
      <c r="A47" s="3">
        <v>43</v>
      </c>
      <c r="B47" s="3">
        <v>1.0049999999999999</v>
      </c>
      <c r="C47" s="3">
        <v>0.96499999999999997</v>
      </c>
      <c r="D47" s="3">
        <v>1.0009999999999999</v>
      </c>
      <c r="E47" s="3">
        <v>0.996</v>
      </c>
      <c r="F47" s="3">
        <v>0.995</v>
      </c>
      <c r="G47" s="3">
        <v>1.006</v>
      </c>
      <c r="H47" s="3">
        <v>0.97899999999999998</v>
      </c>
      <c r="I47" s="3">
        <v>1.02</v>
      </c>
      <c r="J47" s="3">
        <v>0.998</v>
      </c>
      <c r="K47" s="3">
        <v>1.0069999999999999</v>
      </c>
      <c r="L47" s="3">
        <v>1</v>
      </c>
      <c r="M47" s="3">
        <v>1.0289999999999999</v>
      </c>
      <c r="N47" s="3">
        <v>0.97799999999999998</v>
      </c>
      <c r="O47" s="3">
        <v>1.0169999999999999</v>
      </c>
      <c r="P47" s="3">
        <v>1.0029999999999999</v>
      </c>
      <c r="Q47" s="3">
        <v>0.98499999999999999</v>
      </c>
      <c r="R47" s="3">
        <v>0.995</v>
      </c>
      <c r="S47" s="3">
        <v>1.008</v>
      </c>
      <c r="T47" s="3">
        <v>0.996</v>
      </c>
      <c r="U47" s="3">
        <v>1.012</v>
      </c>
      <c r="X47" s="33">
        <f t="shared" si="1"/>
        <v>11</v>
      </c>
      <c r="Y47" s="4">
        <f t="shared" si="0"/>
        <v>0.99974999999999992</v>
      </c>
      <c r="Z47" s="3">
        <f t="shared" si="2"/>
        <v>29</v>
      </c>
      <c r="AF47" s="3">
        <v>46</v>
      </c>
      <c r="AG47" s="3">
        <v>1.0089999999999999</v>
      </c>
      <c r="AH47" s="3">
        <v>1.01</v>
      </c>
      <c r="AI47" s="3">
        <v>0.96099999999999997</v>
      </c>
      <c r="AJ47" s="3">
        <v>1.0089999999999999</v>
      </c>
      <c r="AK47" s="3">
        <v>0.99199999999999999</v>
      </c>
      <c r="AL47" s="3">
        <v>0.99099999999999999</v>
      </c>
      <c r="AM47" s="3">
        <v>1.0069999999999999</v>
      </c>
      <c r="AN47" s="3">
        <v>1.008</v>
      </c>
      <c r="AO47" s="3">
        <v>1.0029999999999999</v>
      </c>
      <c r="AP47" s="3">
        <v>0.99</v>
      </c>
      <c r="AQ47" s="3">
        <v>1</v>
      </c>
      <c r="AR47" s="3">
        <v>0.97</v>
      </c>
      <c r="AS47" s="3">
        <v>1.008</v>
      </c>
      <c r="AT47" s="3">
        <v>0.999</v>
      </c>
      <c r="AU47" s="3">
        <v>1.006</v>
      </c>
      <c r="AV47" s="3">
        <v>0.97699999999999998</v>
      </c>
      <c r="AW47" s="3">
        <v>0.98</v>
      </c>
      <c r="AX47" s="3">
        <v>1.0189999999999999</v>
      </c>
      <c r="AY47" s="3">
        <v>1.01</v>
      </c>
      <c r="AZ47" s="3">
        <v>0.995</v>
      </c>
      <c r="BA47" s="3">
        <v>30</v>
      </c>
      <c r="BB47" s="3">
        <v>43</v>
      </c>
      <c r="BC47" s="3">
        <v>0.99719999999999998</v>
      </c>
    </row>
    <row r="48" spans="1:55" x14ac:dyDescent="0.2">
      <c r="A48" s="3">
        <v>44</v>
      </c>
      <c r="B48" s="3">
        <v>0.996</v>
      </c>
      <c r="C48" s="3">
        <v>1.0389999999999999</v>
      </c>
      <c r="D48" s="3">
        <v>0.996</v>
      </c>
      <c r="E48" s="3">
        <v>1.0009999999999999</v>
      </c>
      <c r="F48" s="3">
        <v>1.004</v>
      </c>
      <c r="G48" s="3">
        <v>0.99299999999999999</v>
      </c>
      <c r="H48" s="3">
        <v>1.024</v>
      </c>
      <c r="I48" s="3">
        <v>0.97899999999999998</v>
      </c>
      <c r="J48" s="3">
        <v>1.002</v>
      </c>
      <c r="K48" s="3">
        <v>0.99399999999999999</v>
      </c>
      <c r="L48" s="3">
        <v>1</v>
      </c>
      <c r="M48" s="3">
        <v>0.97099999999999997</v>
      </c>
      <c r="N48" s="3">
        <v>1.022</v>
      </c>
      <c r="O48" s="3">
        <v>0.98599999999999999</v>
      </c>
      <c r="P48" s="3">
        <v>0.995</v>
      </c>
      <c r="Q48" s="3">
        <v>1.014</v>
      </c>
      <c r="R48" s="3">
        <v>1.0049999999999999</v>
      </c>
      <c r="S48" s="3">
        <v>0.99199999999999999</v>
      </c>
      <c r="T48" s="3">
        <v>1.006</v>
      </c>
      <c r="U48" s="3">
        <v>0.98799999999999999</v>
      </c>
      <c r="X48" s="33">
        <f t="shared" si="1"/>
        <v>41</v>
      </c>
      <c r="Y48" s="4">
        <f t="shared" si="0"/>
        <v>1.0003500000000001</v>
      </c>
      <c r="Z48" s="3">
        <f t="shared" si="2"/>
        <v>21</v>
      </c>
      <c r="AF48" s="3">
        <v>35</v>
      </c>
      <c r="AG48" s="3">
        <v>0.97699999999999998</v>
      </c>
      <c r="AH48" s="3">
        <v>1.0069999999999999</v>
      </c>
      <c r="AI48" s="3">
        <v>1.0289999999999999</v>
      </c>
      <c r="AJ48" s="3">
        <v>1.006</v>
      </c>
      <c r="AK48" s="3">
        <v>0.95899999999999996</v>
      </c>
      <c r="AL48" s="3">
        <v>0.97599999999999998</v>
      </c>
      <c r="AM48" s="3">
        <v>0.96799999999999997</v>
      </c>
      <c r="AN48" s="3">
        <v>1.0229999999999999</v>
      </c>
      <c r="AO48" s="3">
        <v>0.99</v>
      </c>
      <c r="AP48" s="3">
        <v>1.0029999999999999</v>
      </c>
      <c r="AQ48" s="3">
        <v>0.99099999999999999</v>
      </c>
      <c r="AR48" s="3">
        <v>0.98399999999999999</v>
      </c>
      <c r="AS48" s="3">
        <v>0.97899999999999998</v>
      </c>
      <c r="AT48" s="3">
        <v>1.016</v>
      </c>
      <c r="AU48" s="3">
        <v>1.0129999999999999</v>
      </c>
      <c r="AV48" s="3">
        <v>0.98799999999999999</v>
      </c>
      <c r="AW48" s="3">
        <v>1.0169999999999999</v>
      </c>
      <c r="AX48" s="3">
        <v>1.002</v>
      </c>
      <c r="AY48" s="3">
        <v>1.0249999999999999</v>
      </c>
      <c r="AZ48" s="3">
        <v>0.99</v>
      </c>
      <c r="BA48" s="3">
        <v>38</v>
      </c>
      <c r="BB48" s="3">
        <v>44</v>
      </c>
      <c r="BC48" s="3">
        <v>0.99714999999999976</v>
      </c>
    </row>
    <row r="49" spans="1:55" x14ac:dyDescent="0.2">
      <c r="A49" s="3">
        <v>45</v>
      </c>
      <c r="B49" s="3">
        <v>0.99399999999999999</v>
      </c>
      <c r="C49" s="3">
        <v>0.98899999999999999</v>
      </c>
      <c r="D49" s="3">
        <v>1.04</v>
      </c>
      <c r="E49" s="3">
        <v>0.99</v>
      </c>
      <c r="F49" s="3">
        <v>1.006</v>
      </c>
      <c r="G49" s="3">
        <v>1.0069999999999999</v>
      </c>
      <c r="H49" s="3">
        <v>0.99399999999999999</v>
      </c>
      <c r="I49" s="3">
        <v>0.99399999999999999</v>
      </c>
      <c r="J49" s="3">
        <v>0.997</v>
      </c>
      <c r="K49" s="3">
        <v>1.0129999999999999</v>
      </c>
      <c r="L49" s="3">
        <v>1.0029999999999999</v>
      </c>
      <c r="M49" s="3">
        <v>1.03</v>
      </c>
      <c r="N49" s="3">
        <v>0.99</v>
      </c>
      <c r="O49" s="3">
        <v>0.999</v>
      </c>
      <c r="P49" s="3">
        <v>0.99</v>
      </c>
      <c r="Q49" s="3">
        <v>1.0209999999999999</v>
      </c>
      <c r="R49" s="3">
        <v>1.0189999999999999</v>
      </c>
      <c r="S49" s="3">
        <v>0.98</v>
      </c>
      <c r="T49" s="3">
        <v>0.98899999999999999</v>
      </c>
      <c r="U49" s="3">
        <v>1.0029999999999999</v>
      </c>
      <c r="X49" s="33">
        <f t="shared" si="1"/>
        <v>20</v>
      </c>
      <c r="Y49" s="4">
        <f t="shared" si="0"/>
        <v>1.0024</v>
      </c>
      <c r="Z49" s="3">
        <f t="shared" si="2"/>
        <v>9</v>
      </c>
      <c r="AF49" s="3">
        <v>7</v>
      </c>
      <c r="AG49" s="3">
        <v>1.014</v>
      </c>
      <c r="AH49" s="3">
        <v>1.0089999999999999</v>
      </c>
      <c r="AI49" s="3">
        <v>1.0129999999999999</v>
      </c>
      <c r="AJ49" s="3">
        <v>0.98</v>
      </c>
      <c r="AK49" s="3">
        <v>0.98699999999999999</v>
      </c>
      <c r="AL49" s="3">
        <v>1.012</v>
      </c>
      <c r="AM49" s="3">
        <v>0.97399999999999998</v>
      </c>
      <c r="AN49" s="3">
        <v>1.0069999999999999</v>
      </c>
      <c r="AO49" s="3">
        <v>1.0129999999999999</v>
      </c>
      <c r="AP49" s="3">
        <v>1.0189999999999999</v>
      </c>
      <c r="AQ49" s="3">
        <v>1.002</v>
      </c>
      <c r="AR49" s="3">
        <v>1.002</v>
      </c>
      <c r="AS49" s="3">
        <v>1.024</v>
      </c>
      <c r="AT49" s="3">
        <v>0.98</v>
      </c>
      <c r="AU49" s="3">
        <v>0.96699999999999997</v>
      </c>
      <c r="AV49" s="3">
        <v>0.98899999999999999</v>
      </c>
      <c r="AW49" s="3">
        <v>1.0129999999999999</v>
      </c>
      <c r="AX49" s="3">
        <v>0.98</v>
      </c>
      <c r="AY49" s="3">
        <v>0.96899999999999997</v>
      </c>
      <c r="AZ49" s="3">
        <v>0.98499999999999999</v>
      </c>
      <c r="BA49" s="3">
        <v>45</v>
      </c>
      <c r="BB49" s="3">
        <v>45</v>
      </c>
      <c r="BC49" s="3">
        <v>0.99695000000000022</v>
      </c>
    </row>
    <row r="50" spans="1:55" x14ac:dyDescent="0.2">
      <c r="A50" s="3">
        <v>46</v>
      </c>
      <c r="B50" s="3">
        <v>1.0089999999999999</v>
      </c>
      <c r="C50" s="3">
        <v>1.01</v>
      </c>
      <c r="D50" s="3">
        <v>0.96099999999999997</v>
      </c>
      <c r="E50" s="3">
        <v>1.0089999999999999</v>
      </c>
      <c r="F50" s="3">
        <v>0.99199999999999999</v>
      </c>
      <c r="G50" s="3">
        <v>0.99099999999999999</v>
      </c>
      <c r="H50" s="3">
        <v>1.0069999999999999</v>
      </c>
      <c r="I50" s="3">
        <v>1.008</v>
      </c>
      <c r="J50" s="3">
        <v>1.0029999999999999</v>
      </c>
      <c r="K50" s="3">
        <v>0.99</v>
      </c>
      <c r="L50" s="3">
        <v>1</v>
      </c>
      <c r="M50" s="3">
        <v>0.97</v>
      </c>
      <c r="N50" s="3">
        <v>1.008</v>
      </c>
      <c r="O50" s="3">
        <v>0.999</v>
      </c>
      <c r="P50" s="3">
        <v>1.006</v>
      </c>
      <c r="Q50" s="3">
        <v>0.97699999999999998</v>
      </c>
      <c r="R50" s="3">
        <v>0.98</v>
      </c>
      <c r="S50" s="3">
        <v>1.0189999999999999</v>
      </c>
      <c r="T50" s="3">
        <v>1.01</v>
      </c>
      <c r="U50" s="3">
        <v>0.995</v>
      </c>
      <c r="X50" s="33">
        <f t="shared" si="1"/>
        <v>30</v>
      </c>
      <c r="Y50" s="4">
        <f t="shared" si="0"/>
        <v>0.99719999999999998</v>
      </c>
      <c r="Z50" s="3">
        <f t="shared" si="2"/>
        <v>43</v>
      </c>
      <c r="AF50" s="3">
        <v>34</v>
      </c>
      <c r="AG50" s="3">
        <v>0.99399999999999999</v>
      </c>
      <c r="AH50" s="3">
        <v>0.98399999999999999</v>
      </c>
      <c r="AI50" s="3">
        <v>1.004</v>
      </c>
      <c r="AJ50" s="3">
        <v>0.997</v>
      </c>
      <c r="AK50" s="3">
        <v>1.0129999999999999</v>
      </c>
      <c r="AL50" s="3">
        <v>1.012</v>
      </c>
      <c r="AM50" s="3">
        <v>0.99299999999999999</v>
      </c>
      <c r="AN50" s="3">
        <v>0.998</v>
      </c>
      <c r="AO50" s="3">
        <v>1.0049999999999999</v>
      </c>
      <c r="AP50" s="3">
        <v>0.999</v>
      </c>
      <c r="AQ50" s="3">
        <v>0.98599999999999999</v>
      </c>
      <c r="AR50" s="3">
        <v>0.97499999999999998</v>
      </c>
      <c r="AS50" s="3">
        <v>0.99399999999999999</v>
      </c>
      <c r="AT50" s="3">
        <v>0.995</v>
      </c>
      <c r="AU50" s="3">
        <v>1.018</v>
      </c>
      <c r="AV50" s="3">
        <v>0.99399999999999999</v>
      </c>
      <c r="AW50" s="3">
        <v>0.98599999999999999</v>
      </c>
      <c r="AX50" s="3">
        <v>1.0129999999999999</v>
      </c>
      <c r="AY50" s="3">
        <v>0.99299999999999999</v>
      </c>
      <c r="AZ50" s="3">
        <v>0.97599999999999998</v>
      </c>
      <c r="BA50" s="3">
        <v>49</v>
      </c>
      <c r="BB50" s="3">
        <v>46</v>
      </c>
      <c r="BC50" s="3">
        <v>0.99644999999999995</v>
      </c>
    </row>
    <row r="51" spans="1:55" x14ac:dyDescent="0.2">
      <c r="A51" s="3">
        <v>47</v>
      </c>
      <c r="B51" s="3">
        <v>0.98399999999999999</v>
      </c>
      <c r="C51" s="3">
        <v>1.0049999999999999</v>
      </c>
      <c r="D51" s="3">
        <v>1.028</v>
      </c>
      <c r="E51" s="3">
        <v>1.0209999999999999</v>
      </c>
      <c r="F51" s="3">
        <v>0.98899999999999999</v>
      </c>
      <c r="G51" s="3">
        <v>0.997</v>
      </c>
      <c r="H51" s="3">
        <v>1.0069999999999999</v>
      </c>
      <c r="I51" s="3">
        <v>0.98299999999999998</v>
      </c>
      <c r="J51" s="3">
        <v>1.024</v>
      </c>
      <c r="K51" s="3">
        <v>0.97099999999999997</v>
      </c>
      <c r="L51" s="3">
        <v>0.97099999999999997</v>
      </c>
      <c r="M51" s="3">
        <v>1.002</v>
      </c>
      <c r="N51" s="3">
        <v>0.99199999999999999</v>
      </c>
      <c r="O51" s="3">
        <v>0.995</v>
      </c>
      <c r="P51" s="3">
        <v>1</v>
      </c>
      <c r="Q51" s="3">
        <v>1.002</v>
      </c>
      <c r="R51" s="3">
        <v>0.997</v>
      </c>
      <c r="S51" s="3">
        <v>1.0289999999999999</v>
      </c>
      <c r="T51" s="3">
        <v>0.98799999999999999</v>
      </c>
      <c r="U51" s="3">
        <v>0.98599999999999999</v>
      </c>
      <c r="X51" s="33">
        <f t="shared" si="1"/>
        <v>43</v>
      </c>
      <c r="Y51" s="4">
        <f t="shared" si="0"/>
        <v>0.99855000000000005</v>
      </c>
      <c r="Z51" s="3">
        <f t="shared" si="2"/>
        <v>36</v>
      </c>
      <c r="AF51" s="3">
        <v>42</v>
      </c>
      <c r="AG51" s="3">
        <v>0.98799999999999999</v>
      </c>
      <c r="AH51" s="3">
        <v>0.98499999999999999</v>
      </c>
      <c r="AI51" s="3">
        <v>0.995</v>
      </c>
      <c r="AJ51" s="3">
        <v>0.96599999999999997</v>
      </c>
      <c r="AK51" s="3">
        <v>1.0169999999999999</v>
      </c>
      <c r="AL51" s="3">
        <v>1.0189999999999999</v>
      </c>
      <c r="AM51" s="3">
        <v>1.0169999999999999</v>
      </c>
      <c r="AN51" s="3">
        <v>1</v>
      </c>
      <c r="AO51" s="3">
        <v>0.999</v>
      </c>
      <c r="AP51" s="3">
        <v>1.0069999999999999</v>
      </c>
      <c r="AQ51" s="3">
        <v>0.995</v>
      </c>
      <c r="AR51" s="3">
        <v>0.98699999999999999</v>
      </c>
      <c r="AS51" s="3">
        <v>0.97099999999999997</v>
      </c>
      <c r="AT51" s="3">
        <v>1.0049999999999999</v>
      </c>
      <c r="AU51" s="3">
        <v>0.97499999999999998</v>
      </c>
      <c r="AV51" s="3">
        <v>1.0089999999999999</v>
      </c>
      <c r="AW51" s="3">
        <v>1.0069999999999999</v>
      </c>
      <c r="AX51" s="3">
        <v>0.98099999999999998</v>
      </c>
      <c r="AY51" s="3">
        <v>0.996</v>
      </c>
      <c r="AZ51" s="3">
        <v>1.0069999999999999</v>
      </c>
      <c r="BA51" s="3">
        <v>16</v>
      </c>
      <c r="BB51" s="3">
        <v>47</v>
      </c>
      <c r="BC51" s="3">
        <v>0.99630000000000007</v>
      </c>
    </row>
    <row r="52" spans="1:55" x14ac:dyDescent="0.2">
      <c r="A52" s="3">
        <v>48</v>
      </c>
      <c r="B52" s="3">
        <v>1.0149999999999999</v>
      </c>
      <c r="C52" s="3">
        <v>0.995</v>
      </c>
      <c r="D52" s="3">
        <v>0.97699999999999998</v>
      </c>
      <c r="E52" s="3">
        <v>0.98</v>
      </c>
      <c r="F52" s="3">
        <v>1.01</v>
      </c>
      <c r="G52" s="3">
        <v>1.0009999999999999</v>
      </c>
      <c r="H52" s="3">
        <v>0.99399999999999999</v>
      </c>
      <c r="I52" s="3">
        <v>1.014</v>
      </c>
      <c r="J52" s="3">
        <v>0.97499999999999998</v>
      </c>
      <c r="K52" s="3">
        <v>1.032</v>
      </c>
      <c r="L52" s="3">
        <v>1.0329999999999999</v>
      </c>
      <c r="M52" s="3">
        <v>0.997</v>
      </c>
      <c r="N52" s="3">
        <v>1.012</v>
      </c>
      <c r="O52" s="3">
        <v>1.002</v>
      </c>
      <c r="P52" s="3">
        <v>1</v>
      </c>
      <c r="Q52" s="3">
        <v>0.99399999999999999</v>
      </c>
      <c r="R52" s="3">
        <v>1.0049999999999999</v>
      </c>
      <c r="S52" s="3">
        <v>0.97099999999999997</v>
      </c>
      <c r="T52" s="3">
        <v>1.0129999999999999</v>
      </c>
      <c r="U52" s="3">
        <v>1.0149999999999999</v>
      </c>
      <c r="X52" s="33">
        <f t="shared" si="1"/>
        <v>8</v>
      </c>
      <c r="Y52" s="4">
        <f t="shared" si="0"/>
        <v>1.0017500000000001</v>
      </c>
      <c r="Z52" s="3">
        <f t="shared" si="2"/>
        <v>14</v>
      </c>
      <c r="AF52" s="3">
        <v>3</v>
      </c>
      <c r="AG52" s="3">
        <v>0.99399999999999999</v>
      </c>
      <c r="AH52" s="3">
        <v>0.97899999999999998</v>
      </c>
      <c r="AI52" s="3">
        <v>1</v>
      </c>
      <c r="AJ52" s="3">
        <v>1.008</v>
      </c>
      <c r="AK52" s="3">
        <v>1.014</v>
      </c>
      <c r="AL52" s="3">
        <v>1.032</v>
      </c>
      <c r="AM52" s="3">
        <v>0.97799999999999998</v>
      </c>
      <c r="AN52" s="3">
        <v>0.996</v>
      </c>
      <c r="AO52" s="3">
        <v>0.97599999999999998</v>
      </c>
      <c r="AP52" s="3">
        <v>1.0009999999999999</v>
      </c>
      <c r="AQ52" s="3">
        <v>1.014</v>
      </c>
      <c r="AR52" s="3">
        <v>1.0129999999999999</v>
      </c>
      <c r="AS52" s="3">
        <v>1</v>
      </c>
      <c r="AT52" s="3">
        <v>0.98199999999999998</v>
      </c>
      <c r="AU52" s="3">
        <v>0.99099999999999999</v>
      </c>
      <c r="AV52" s="3">
        <v>0.96299999999999997</v>
      </c>
      <c r="AW52" s="3">
        <v>0.97499999999999998</v>
      </c>
      <c r="AX52" s="3">
        <v>0.98899999999999999</v>
      </c>
      <c r="AY52" s="3">
        <v>0.996</v>
      </c>
      <c r="AZ52" s="3">
        <v>0.997</v>
      </c>
      <c r="BA52" s="3">
        <v>27</v>
      </c>
      <c r="BB52" s="3">
        <v>48</v>
      </c>
      <c r="BC52" s="3">
        <v>0.99489999999999978</v>
      </c>
    </row>
    <row r="53" spans="1:55" x14ac:dyDescent="0.2">
      <c r="A53" s="3">
        <v>49</v>
      </c>
      <c r="B53" s="3">
        <v>1.0029999999999999</v>
      </c>
      <c r="C53" s="3">
        <v>1.03</v>
      </c>
      <c r="D53" s="3">
        <v>1.016</v>
      </c>
      <c r="E53" s="3">
        <v>1.0089999999999999</v>
      </c>
      <c r="F53" s="3">
        <v>0.98899999999999999</v>
      </c>
      <c r="G53" s="3">
        <v>0.98099999999999998</v>
      </c>
      <c r="H53" s="3">
        <v>1.008</v>
      </c>
      <c r="I53" s="3">
        <v>1.0009999999999999</v>
      </c>
      <c r="J53" s="3">
        <v>1.008</v>
      </c>
      <c r="K53" s="3">
        <v>1.0109999999999999</v>
      </c>
      <c r="L53" s="3">
        <v>1.0069999999999999</v>
      </c>
      <c r="M53" s="3">
        <v>1.002</v>
      </c>
      <c r="N53" s="3">
        <v>1.012</v>
      </c>
      <c r="O53" s="3">
        <v>0.998</v>
      </c>
      <c r="P53" s="3">
        <v>0.97199999999999998</v>
      </c>
      <c r="Q53" s="3">
        <v>1.0069999999999999</v>
      </c>
      <c r="R53" s="3">
        <v>0.98099999999999998</v>
      </c>
      <c r="S53" s="3">
        <v>0.98199999999999998</v>
      </c>
      <c r="T53" s="3">
        <v>1.0029999999999999</v>
      </c>
      <c r="U53" s="3">
        <v>1.016</v>
      </c>
      <c r="X53" s="33">
        <f t="shared" si="1"/>
        <v>6</v>
      </c>
      <c r="Y53" s="4">
        <f t="shared" si="0"/>
        <v>1.0018</v>
      </c>
      <c r="Z53" s="3">
        <f t="shared" si="2"/>
        <v>13</v>
      </c>
      <c r="AF53" s="3">
        <v>12</v>
      </c>
      <c r="AG53" s="3">
        <v>1.0169999999999999</v>
      </c>
      <c r="AH53" s="3">
        <v>0.98099999999999998</v>
      </c>
      <c r="AI53" s="3">
        <v>1.0229999999999999</v>
      </c>
      <c r="AJ53" s="3">
        <v>0.99299999999999999</v>
      </c>
      <c r="AK53" s="3">
        <v>0.96399999999999997</v>
      </c>
      <c r="AL53" s="3">
        <v>0.996</v>
      </c>
      <c r="AM53" s="3">
        <v>0.96199999999999997</v>
      </c>
      <c r="AN53" s="3">
        <v>1.0129999999999999</v>
      </c>
      <c r="AO53" s="3">
        <v>1.0069999999999999</v>
      </c>
      <c r="AP53" s="3">
        <v>0.95299999999999996</v>
      </c>
      <c r="AQ53" s="3">
        <v>0.98299999999999998</v>
      </c>
      <c r="AR53" s="3">
        <v>1.0289999999999999</v>
      </c>
      <c r="AS53" s="3">
        <v>1.008</v>
      </c>
      <c r="AT53" s="3">
        <v>0.99099999999999999</v>
      </c>
      <c r="AU53" s="3">
        <v>0.98</v>
      </c>
      <c r="AV53" s="3">
        <v>0.97299999999999998</v>
      </c>
      <c r="AW53" s="3">
        <v>1.0009999999999999</v>
      </c>
      <c r="AX53" s="3">
        <v>0.98799999999999999</v>
      </c>
      <c r="AY53" s="3">
        <v>0.97699999999999998</v>
      </c>
      <c r="AZ53" s="3">
        <v>1.03</v>
      </c>
      <c r="BA53" s="3">
        <v>1</v>
      </c>
      <c r="BB53" s="3">
        <v>49</v>
      </c>
      <c r="BC53" s="3">
        <v>0.99344999999999994</v>
      </c>
    </row>
    <row r="54" spans="1:55" x14ac:dyDescent="0.2">
      <c r="A54" s="3">
        <v>50</v>
      </c>
      <c r="B54" s="3">
        <v>0.997</v>
      </c>
      <c r="C54" s="3">
        <v>0.96899999999999997</v>
      </c>
      <c r="D54" s="3">
        <v>0.98099999999999998</v>
      </c>
      <c r="E54" s="3">
        <v>0.99099999999999999</v>
      </c>
      <c r="F54" s="3">
        <v>1.012</v>
      </c>
      <c r="G54" s="3">
        <v>1.0209999999999999</v>
      </c>
      <c r="H54" s="3">
        <v>0.99</v>
      </c>
      <c r="I54" s="3">
        <v>1.0029999999999999</v>
      </c>
      <c r="J54" s="3">
        <v>0.98899999999999999</v>
      </c>
      <c r="K54" s="3">
        <v>0.98799999999999999</v>
      </c>
      <c r="L54" s="3">
        <v>0.99099999999999999</v>
      </c>
      <c r="M54" s="3">
        <v>0.996</v>
      </c>
      <c r="N54" s="3">
        <v>0.98899999999999999</v>
      </c>
      <c r="O54" s="3">
        <v>1.0009999999999999</v>
      </c>
      <c r="P54" s="3">
        <v>1.026</v>
      </c>
      <c r="Q54" s="3">
        <v>0.99199999999999999</v>
      </c>
      <c r="R54" s="3">
        <v>1.0169999999999999</v>
      </c>
      <c r="S54" s="3">
        <v>1.0169999999999999</v>
      </c>
      <c r="T54" s="3">
        <v>0.995</v>
      </c>
      <c r="U54" s="3">
        <v>0.98599999999999999</v>
      </c>
      <c r="X54" s="33">
        <f t="shared" si="1"/>
        <v>43</v>
      </c>
      <c r="Y54" s="4">
        <f t="shared" si="0"/>
        <v>0.99755000000000005</v>
      </c>
      <c r="Z54" s="3">
        <f t="shared" si="2"/>
        <v>42</v>
      </c>
      <c r="AF54" s="3">
        <v>9</v>
      </c>
      <c r="AG54" s="3">
        <v>0.999</v>
      </c>
      <c r="AH54" s="3">
        <v>1.0029999999999999</v>
      </c>
      <c r="AI54" s="3">
        <v>1.0149999999999999</v>
      </c>
      <c r="AJ54" s="3">
        <v>0.99299999999999999</v>
      </c>
      <c r="AK54" s="3">
        <v>0.99</v>
      </c>
      <c r="AL54" s="3">
        <v>1.008</v>
      </c>
      <c r="AM54" s="3">
        <v>0.98599999999999999</v>
      </c>
      <c r="AN54" s="3">
        <v>1</v>
      </c>
      <c r="AO54" s="3">
        <v>0.999</v>
      </c>
      <c r="AP54" s="3">
        <v>0.96199999999999997</v>
      </c>
      <c r="AQ54" s="3">
        <v>1.0109999999999999</v>
      </c>
      <c r="AR54" s="3">
        <v>0.98</v>
      </c>
      <c r="AS54" s="3">
        <v>0.99399999999999999</v>
      </c>
      <c r="AT54" s="3">
        <v>0.98</v>
      </c>
      <c r="AU54" s="3">
        <v>0.97899999999999998</v>
      </c>
      <c r="AV54" s="3">
        <v>1</v>
      </c>
      <c r="AW54" s="3">
        <v>0.96599999999999997</v>
      </c>
      <c r="AX54" s="3">
        <v>0.99</v>
      </c>
      <c r="AY54" s="3">
        <v>0.98699999999999999</v>
      </c>
      <c r="AZ54" s="3">
        <v>1.016</v>
      </c>
      <c r="BA54" s="3">
        <v>6</v>
      </c>
      <c r="BB54" s="3">
        <v>50</v>
      </c>
      <c r="BC54" s="3">
        <v>0.99289999999999989</v>
      </c>
    </row>
    <row r="55" spans="1:55" x14ac:dyDescent="0.2">
      <c r="X55" s="33"/>
      <c r="Y55" s="4"/>
      <c r="BB55" s="4"/>
    </row>
    <row r="56" spans="1:55" x14ac:dyDescent="0.2">
      <c r="X56" s="33"/>
      <c r="Y56" s="4"/>
      <c r="BB56" s="4"/>
    </row>
    <row r="57" spans="1:55" x14ac:dyDescent="0.2">
      <c r="X57" s="33"/>
      <c r="Y57" s="4"/>
      <c r="BB57" s="4"/>
    </row>
    <row r="58" spans="1:55" x14ac:dyDescent="0.2">
      <c r="X58" s="33"/>
      <c r="Y58" s="4"/>
      <c r="BB58" s="4"/>
    </row>
    <row r="59" spans="1:55" x14ac:dyDescent="0.2">
      <c r="X59" s="33"/>
      <c r="Y59" s="4"/>
      <c r="BB59" s="4"/>
    </row>
    <row r="60" spans="1:55" x14ac:dyDescent="0.2">
      <c r="X60" s="33"/>
      <c r="Y60" s="4"/>
      <c r="BB60" s="4"/>
    </row>
    <row r="61" spans="1:55" x14ac:dyDescent="0.2">
      <c r="X61" s="33"/>
      <c r="Y61" s="4"/>
      <c r="BB61" s="4"/>
    </row>
    <row r="62" spans="1:55" x14ac:dyDescent="0.2">
      <c r="X62" s="33"/>
      <c r="Y62" s="4"/>
      <c r="BB62" s="4"/>
    </row>
    <row r="63" spans="1:55" x14ac:dyDescent="0.2">
      <c r="X63" s="33"/>
      <c r="Y63" s="4"/>
      <c r="BB63" s="4"/>
    </row>
    <row r="64" spans="1:55" x14ac:dyDescent="0.2">
      <c r="X64" s="33"/>
      <c r="Y64" s="4"/>
      <c r="BB64" s="4"/>
    </row>
    <row r="65" spans="24:54" x14ac:dyDescent="0.2">
      <c r="X65" s="33"/>
      <c r="Y65" s="4"/>
      <c r="BB65" s="4"/>
    </row>
    <row r="66" spans="24:54" x14ac:dyDescent="0.2">
      <c r="X66" s="33"/>
      <c r="Y66" s="4"/>
      <c r="BB66" s="4"/>
    </row>
    <row r="67" spans="24:54" x14ac:dyDescent="0.2">
      <c r="X67" s="33"/>
      <c r="Y67" s="4"/>
      <c r="BB67" s="4"/>
    </row>
    <row r="68" spans="24:54" x14ac:dyDescent="0.2">
      <c r="X68" s="33"/>
      <c r="Y68" s="4"/>
      <c r="BB68" s="4"/>
    </row>
    <row r="69" spans="24:54" x14ac:dyDescent="0.2">
      <c r="X69" s="33"/>
      <c r="Y69" s="4"/>
      <c r="BB69" s="4"/>
    </row>
    <row r="70" spans="24:54" x14ac:dyDescent="0.2">
      <c r="X70" s="33"/>
      <c r="Y70" s="4"/>
      <c r="BB70" s="4"/>
    </row>
    <row r="71" spans="24:54" x14ac:dyDescent="0.2">
      <c r="X71" s="33"/>
      <c r="Y71" s="4"/>
      <c r="BB71" s="4"/>
    </row>
    <row r="72" spans="24:54" x14ac:dyDescent="0.2">
      <c r="X72" s="33"/>
      <c r="Y72" s="4"/>
      <c r="BB72" s="4"/>
    </row>
    <row r="73" spans="24:54" x14ac:dyDescent="0.2">
      <c r="X73" s="33"/>
      <c r="Y73" s="4"/>
      <c r="BB73" s="4"/>
    </row>
    <row r="74" spans="24:54" x14ac:dyDescent="0.2">
      <c r="X74" s="33"/>
      <c r="Y74" s="4"/>
      <c r="BB74" s="4"/>
    </row>
    <row r="75" spans="24:54" x14ac:dyDescent="0.2">
      <c r="X75" s="33"/>
      <c r="Y75" s="4"/>
      <c r="BB75" s="4"/>
    </row>
    <row r="76" spans="24:54" x14ac:dyDescent="0.2">
      <c r="X76" s="33"/>
      <c r="Y76" s="4"/>
      <c r="BB76" s="4"/>
    </row>
    <row r="77" spans="24:54" x14ac:dyDescent="0.2">
      <c r="X77" s="33"/>
      <c r="Y77" s="4"/>
      <c r="BB77" s="4"/>
    </row>
    <row r="78" spans="24:54" x14ac:dyDescent="0.2">
      <c r="X78" s="33"/>
      <c r="Y78" s="4"/>
      <c r="BB78" s="4"/>
    </row>
    <row r="79" spans="24:54" x14ac:dyDescent="0.2">
      <c r="X79" s="33"/>
      <c r="Y79" s="4"/>
      <c r="BB79" s="4"/>
    </row>
    <row r="80" spans="24:54" x14ac:dyDescent="0.2">
      <c r="X80" s="33"/>
      <c r="Y80" s="4"/>
      <c r="BB80" s="4"/>
    </row>
    <row r="81" spans="24:54" x14ac:dyDescent="0.2">
      <c r="X81" s="33"/>
      <c r="Y81" s="4"/>
      <c r="BB81" s="4"/>
    </row>
    <row r="82" spans="24:54" x14ac:dyDescent="0.2">
      <c r="X82" s="33"/>
      <c r="Y82" s="4"/>
      <c r="BB82" s="4"/>
    </row>
    <row r="83" spans="24:54" x14ac:dyDescent="0.2">
      <c r="X83" s="33"/>
      <c r="Y83" s="4"/>
      <c r="BB83" s="4"/>
    </row>
    <row r="84" spans="24:54" x14ac:dyDescent="0.2">
      <c r="X84" s="33"/>
      <c r="Y84" s="4"/>
      <c r="BB84" s="4"/>
    </row>
    <row r="85" spans="24:54" x14ac:dyDescent="0.2">
      <c r="X85" s="33"/>
      <c r="Y85" s="4"/>
      <c r="BB85" s="4"/>
    </row>
    <row r="86" spans="24:54" x14ac:dyDescent="0.2">
      <c r="X86" s="33"/>
      <c r="Y86" s="4"/>
      <c r="BB86" s="4"/>
    </row>
    <row r="87" spans="24:54" x14ac:dyDescent="0.2">
      <c r="X87" s="33"/>
      <c r="Y87" s="4"/>
      <c r="BB87" s="4"/>
    </row>
    <row r="88" spans="24:54" x14ac:dyDescent="0.2">
      <c r="X88" s="33"/>
      <c r="Y88" s="4"/>
      <c r="BB88" s="4"/>
    </row>
    <row r="89" spans="24:54" x14ac:dyDescent="0.2">
      <c r="X89" s="33"/>
      <c r="Y89" s="4"/>
      <c r="BB89" s="4"/>
    </row>
    <row r="90" spans="24:54" x14ac:dyDescent="0.2">
      <c r="X90" s="33"/>
      <c r="Y90" s="4"/>
      <c r="BB90" s="4"/>
    </row>
    <row r="91" spans="24:54" x14ac:dyDescent="0.2">
      <c r="X91" s="33"/>
      <c r="Y91" s="4"/>
      <c r="BB91" s="4"/>
    </row>
    <row r="92" spans="24:54" x14ac:dyDescent="0.2">
      <c r="X92" s="33"/>
      <c r="Y92" s="4"/>
      <c r="BB92" s="4"/>
    </row>
    <row r="93" spans="24:54" x14ac:dyDescent="0.2">
      <c r="X93" s="33"/>
      <c r="Y93" s="4"/>
      <c r="BB93" s="4"/>
    </row>
    <row r="94" spans="24:54" x14ac:dyDescent="0.2">
      <c r="X94" s="33"/>
      <c r="Y94" s="4"/>
      <c r="BB94" s="4"/>
    </row>
    <row r="95" spans="24:54" x14ac:dyDescent="0.2">
      <c r="X95" s="33"/>
      <c r="Y95" s="4"/>
      <c r="BB95" s="4"/>
    </row>
    <row r="96" spans="24:54" x14ac:dyDescent="0.2">
      <c r="X96" s="33"/>
      <c r="Y96" s="4"/>
      <c r="BB96" s="4"/>
    </row>
    <row r="97" spans="24:54" x14ac:dyDescent="0.2">
      <c r="X97" s="33"/>
      <c r="Y97" s="4"/>
      <c r="BB97" s="4"/>
    </row>
    <row r="98" spans="24:54" x14ac:dyDescent="0.2">
      <c r="X98" s="33"/>
      <c r="Y98" s="4"/>
      <c r="BB98" s="4"/>
    </row>
    <row r="99" spans="24:54" x14ac:dyDescent="0.2">
      <c r="X99" s="33"/>
      <c r="Y99" s="4"/>
      <c r="BB99" s="4"/>
    </row>
    <row r="100" spans="24:54" x14ac:dyDescent="0.2">
      <c r="X100" s="33"/>
      <c r="Y100" s="4"/>
      <c r="BB100" s="4"/>
    </row>
    <row r="101" spans="24:54" x14ac:dyDescent="0.2">
      <c r="X101" s="33"/>
      <c r="Y101" s="4"/>
      <c r="BB101" s="4"/>
    </row>
    <row r="102" spans="24:54" x14ac:dyDescent="0.2">
      <c r="X102" s="33"/>
      <c r="Y102" s="4"/>
      <c r="BB102" s="4"/>
    </row>
    <row r="103" spans="24:54" x14ac:dyDescent="0.2">
      <c r="X103" s="33"/>
      <c r="Y103" s="4"/>
      <c r="BB103" s="4"/>
    </row>
    <row r="104" spans="24:54" x14ac:dyDescent="0.2">
      <c r="X104" s="33"/>
      <c r="Y104" s="4"/>
      <c r="BB104" s="4"/>
    </row>
  </sheetData>
  <sortState ref="AF5:BD54">
    <sortCondition ref="BB5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B106"/>
  <sheetViews>
    <sheetView topLeftCell="P1" workbookViewId="0">
      <selection activeCell="AB10" sqref="AB10"/>
    </sheetView>
  </sheetViews>
  <sheetFormatPr defaultRowHeight="12.75" x14ac:dyDescent="0.2"/>
  <cols>
    <col min="1" max="23" width="9.140625" style="3"/>
    <col min="24" max="24" width="10.5703125" style="3" customWidth="1"/>
    <col min="25" max="25" width="9.140625" style="3"/>
    <col min="26" max="26" width="11" style="3" customWidth="1"/>
    <col min="27" max="16384" width="9.140625" style="3"/>
  </cols>
  <sheetData>
    <row r="1" spans="1:54" x14ac:dyDescent="0.2">
      <c r="F1" s="6" t="s">
        <v>39</v>
      </c>
    </row>
    <row r="3" spans="1:54" ht="15" customHeight="1" x14ac:dyDescent="0.25">
      <c r="A3" s="38" t="s">
        <v>4</v>
      </c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56"/>
      <c r="BA3" s="57"/>
      <c r="BB3" s="56"/>
    </row>
    <row r="4" spans="1:54" ht="51.75" x14ac:dyDescent="0.25">
      <c r="A4" s="39" t="s">
        <v>34</v>
      </c>
      <c r="B4" s="39">
        <v>2015</v>
      </c>
      <c r="C4" s="39">
        <v>2016</v>
      </c>
      <c r="D4" s="39">
        <v>2017</v>
      </c>
      <c r="E4" s="39">
        <v>2018</v>
      </c>
      <c r="F4" s="39">
        <v>2019</v>
      </c>
      <c r="G4" s="39">
        <v>2020</v>
      </c>
      <c r="H4" s="39">
        <v>2021</v>
      </c>
      <c r="I4" s="39">
        <v>2022</v>
      </c>
      <c r="J4" s="39">
        <v>2023</v>
      </c>
      <c r="K4" s="39">
        <v>2024</v>
      </c>
      <c r="L4" s="39">
        <v>2025</v>
      </c>
      <c r="M4" s="39">
        <v>2026</v>
      </c>
      <c r="N4" s="39">
        <v>2027</v>
      </c>
      <c r="O4" s="39">
        <v>2028</v>
      </c>
      <c r="P4" s="39">
        <v>2029</v>
      </c>
      <c r="Q4" s="39">
        <v>2030</v>
      </c>
      <c r="R4" s="39">
        <v>2031</v>
      </c>
      <c r="S4" s="39">
        <v>2032</v>
      </c>
      <c r="T4" s="39">
        <v>2033</v>
      </c>
      <c r="U4" s="39">
        <v>2034</v>
      </c>
      <c r="V4" s="39"/>
      <c r="X4" s="56" t="s">
        <v>48</v>
      </c>
      <c r="Y4" s="57" t="s">
        <v>5</v>
      </c>
      <c r="Z4" s="56" t="s">
        <v>47</v>
      </c>
      <c r="AE4" s="39" t="s">
        <v>34</v>
      </c>
      <c r="AF4" s="39">
        <v>2015</v>
      </c>
      <c r="AG4" s="39">
        <v>2016</v>
      </c>
      <c r="AH4" s="39">
        <v>2017</v>
      </c>
      <c r="AI4" s="39">
        <v>2018</v>
      </c>
      <c r="AJ4" s="39">
        <v>2019</v>
      </c>
      <c r="AK4" s="39">
        <v>2020</v>
      </c>
      <c r="AL4" s="39">
        <v>2021</v>
      </c>
      <c r="AM4" s="39">
        <v>2022</v>
      </c>
      <c r="AN4" s="39">
        <v>2023</v>
      </c>
      <c r="AO4" s="39">
        <v>2024</v>
      </c>
      <c r="AP4" s="39">
        <v>2025</v>
      </c>
      <c r="AQ4" s="39">
        <v>2026</v>
      </c>
      <c r="AR4" s="39">
        <v>2027</v>
      </c>
      <c r="AS4" s="39">
        <v>2028</v>
      </c>
      <c r="AT4" s="39">
        <v>2029</v>
      </c>
      <c r="AU4" s="39">
        <v>2030</v>
      </c>
      <c r="AV4" s="39">
        <v>2031</v>
      </c>
      <c r="AW4" s="39">
        <v>2032</v>
      </c>
      <c r="AX4" s="39">
        <v>2033</v>
      </c>
      <c r="AY4" s="39">
        <v>2034</v>
      </c>
      <c r="AZ4" s="56" t="s">
        <v>48</v>
      </c>
      <c r="BA4" s="57" t="s">
        <v>5</v>
      </c>
      <c r="BB4" s="56" t="s">
        <v>47</v>
      </c>
    </row>
    <row r="5" spans="1:54" x14ac:dyDescent="0.2">
      <c r="A5" s="3">
        <v>1</v>
      </c>
      <c r="B5" s="3">
        <v>1.02</v>
      </c>
      <c r="C5" s="3">
        <v>1.0289999999999999</v>
      </c>
      <c r="D5" s="3">
        <v>0.997</v>
      </c>
      <c r="E5" s="3">
        <v>0.99299999999999999</v>
      </c>
      <c r="F5" s="3">
        <v>0.998</v>
      </c>
      <c r="G5" s="3">
        <v>1.0409999999999999</v>
      </c>
      <c r="H5" s="3">
        <v>1.0289999999999999</v>
      </c>
      <c r="I5" s="3">
        <v>0.98799999999999999</v>
      </c>
      <c r="J5" s="3">
        <v>0.95399999999999996</v>
      </c>
      <c r="K5" s="3">
        <v>0.95699999999999996</v>
      </c>
      <c r="L5" s="3">
        <v>1.0149999999999999</v>
      </c>
      <c r="M5" s="3">
        <v>1.016</v>
      </c>
      <c r="N5" s="3">
        <v>1.0529999999999999</v>
      </c>
      <c r="O5" s="3">
        <v>1.0229999999999999</v>
      </c>
      <c r="P5" s="3">
        <v>0.98499999999999999</v>
      </c>
      <c r="Q5" s="3">
        <v>1.02</v>
      </c>
      <c r="R5" s="3">
        <v>0.98599999999999999</v>
      </c>
      <c r="S5" s="3">
        <v>0.96699999999999997</v>
      </c>
      <c r="T5" s="3">
        <v>1.006</v>
      </c>
      <c r="U5" s="3">
        <v>1.03</v>
      </c>
      <c r="X5" s="33">
        <f>RANK(U5,$U$5:$U$104)</f>
        <v>7</v>
      </c>
      <c r="Y5" s="4">
        <f>AVERAGE(B5:U5)</f>
        <v>1.00535</v>
      </c>
      <c r="Z5" s="3">
        <f>RANK(Y5,$Y$5:$Y$104)</f>
        <v>6</v>
      </c>
      <c r="AE5" s="3">
        <v>30</v>
      </c>
      <c r="AF5" s="3">
        <v>1.0129999999999999</v>
      </c>
      <c r="AG5" s="3">
        <v>0.997</v>
      </c>
      <c r="AH5" s="3">
        <v>0.97799999999999998</v>
      </c>
      <c r="AI5" s="3">
        <v>1.028</v>
      </c>
      <c r="AJ5" s="3">
        <v>1.042</v>
      </c>
      <c r="AK5" s="3">
        <v>1.008</v>
      </c>
      <c r="AL5" s="3">
        <v>1.0069999999999999</v>
      </c>
      <c r="AM5" s="3">
        <v>0.995</v>
      </c>
      <c r="AN5" s="3">
        <v>1.046</v>
      </c>
      <c r="AO5" s="3">
        <v>0.98299999999999998</v>
      </c>
      <c r="AP5" s="3">
        <v>0.99</v>
      </c>
      <c r="AQ5" s="3">
        <v>1.0780000000000001</v>
      </c>
      <c r="AR5" s="3">
        <v>1.002</v>
      </c>
      <c r="AS5" s="3">
        <v>1.0049999999999999</v>
      </c>
      <c r="AT5" s="3">
        <v>0.96899999999999997</v>
      </c>
      <c r="AU5" s="3">
        <v>1.036</v>
      </c>
      <c r="AV5" s="3">
        <v>1</v>
      </c>
      <c r="AW5" s="3">
        <v>0.99099999999999999</v>
      </c>
      <c r="AX5" s="3">
        <v>1.038</v>
      </c>
      <c r="AY5" s="3">
        <v>0.97899999999999998</v>
      </c>
      <c r="AZ5" s="33">
        <v>37</v>
      </c>
      <c r="BA5" s="4">
        <v>1.00925</v>
      </c>
      <c r="BB5" s="3">
        <v>1</v>
      </c>
    </row>
    <row r="6" spans="1:54" x14ac:dyDescent="0.2">
      <c r="A6" s="3">
        <v>2</v>
      </c>
      <c r="B6" s="3">
        <v>0.97899999999999998</v>
      </c>
      <c r="C6" s="3">
        <v>0.97099999999999997</v>
      </c>
      <c r="D6" s="3">
        <v>1.0029999999999999</v>
      </c>
      <c r="E6" s="3">
        <v>1.0069999999999999</v>
      </c>
      <c r="F6" s="3">
        <v>1</v>
      </c>
      <c r="G6" s="3">
        <v>0.95899999999999996</v>
      </c>
      <c r="H6" s="3">
        <v>0.97599999999999998</v>
      </c>
      <c r="I6" s="3">
        <v>1.012</v>
      </c>
      <c r="J6" s="3">
        <v>1.0449999999999999</v>
      </c>
      <c r="K6" s="3">
        <v>1.042</v>
      </c>
      <c r="L6" s="3">
        <v>0.98399999999999999</v>
      </c>
      <c r="M6" s="3">
        <v>0.98799999999999999</v>
      </c>
      <c r="N6" s="3">
        <v>0.95499999999999996</v>
      </c>
      <c r="O6" s="3">
        <v>0.97699999999999998</v>
      </c>
      <c r="P6" s="3">
        <v>1.018</v>
      </c>
      <c r="Q6" s="3">
        <v>0.98</v>
      </c>
      <c r="R6" s="3">
        <v>1.012</v>
      </c>
      <c r="S6" s="3">
        <v>1.0429999999999999</v>
      </c>
      <c r="T6" s="3">
        <v>0.996</v>
      </c>
      <c r="U6" s="3">
        <v>0.97399999999999998</v>
      </c>
      <c r="X6" s="33">
        <f t="shared" ref="X6:X54" si="0">RANK(U6,$U$5:$U$104)</f>
        <v>40</v>
      </c>
      <c r="Y6" s="4">
        <f>AVERAGE(B6:U6)</f>
        <v>0.99604999999999999</v>
      </c>
      <c r="Z6" s="3">
        <f t="shared" ref="Z6:Z54" si="1">RANK(Y6,$Y$5:$Y$104)</f>
        <v>42</v>
      </c>
      <c r="AE6" s="3">
        <v>39</v>
      </c>
      <c r="AF6" s="3">
        <v>0.98099999999999998</v>
      </c>
      <c r="AG6" s="3">
        <v>1.012</v>
      </c>
      <c r="AH6" s="3">
        <v>1.0720000000000001</v>
      </c>
      <c r="AI6" s="3">
        <v>1.0409999999999999</v>
      </c>
      <c r="AJ6" s="3">
        <v>1.028</v>
      </c>
      <c r="AK6" s="3">
        <v>1.004</v>
      </c>
      <c r="AL6" s="3">
        <v>0.96399999999999997</v>
      </c>
      <c r="AM6" s="3">
        <v>0.999</v>
      </c>
      <c r="AN6" s="3">
        <v>1.0309999999999999</v>
      </c>
      <c r="AO6" s="3">
        <v>1.012</v>
      </c>
      <c r="AP6" s="3">
        <v>1.0389999999999999</v>
      </c>
      <c r="AQ6" s="3">
        <v>1.0049999999999999</v>
      </c>
      <c r="AR6" s="3">
        <v>0.95599999999999996</v>
      </c>
      <c r="AS6" s="3">
        <v>1.016</v>
      </c>
      <c r="AT6" s="3">
        <v>0.96099999999999997</v>
      </c>
      <c r="AU6" s="3">
        <v>1.0009999999999999</v>
      </c>
      <c r="AV6" s="3">
        <v>1.026</v>
      </c>
      <c r="AW6" s="3">
        <v>1.0129999999999999</v>
      </c>
      <c r="AX6" s="3">
        <v>0.996</v>
      </c>
      <c r="AY6" s="3">
        <v>1.016</v>
      </c>
      <c r="AZ6" s="33">
        <v>19</v>
      </c>
      <c r="BA6" s="4">
        <v>1.00865</v>
      </c>
      <c r="BB6" s="3">
        <v>2</v>
      </c>
    </row>
    <row r="7" spans="1:54" x14ac:dyDescent="0.2">
      <c r="A7" s="3">
        <v>3</v>
      </c>
      <c r="B7" s="3">
        <v>0.998</v>
      </c>
      <c r="C7" s="3">
        <v>1</v>
      </c>
      <c r="D7" s="3">
        <v>0.97899999999999998</v>
      </c>
      <c r="E7" s="3">
        <v>1.0149999999999999</v>
      </c>
      <c r="F7" s="3">
        <v>1.026</v>
      </c>
      <c r="G7" s="3">
        <v>1.0109999999999999</v>
      </c>
      <c r="H7" s="3">
        <v>1</v>
      </c>
      <c r="I7" s="3">
        <v>0.98799999999999999</v>
      </c>
      <c r="J7" s="3">
        <v>0.98299999999999998</v>
      </c>
      <c r="K7" s="3">
        <v>0.98499999999999999</v>
      </c>
      <c r="L7" s="3">
        <v>1.0049999999999999</v>
      </c>
      <c r="M7" s="3">
        <v>1.0009999999999999</v>
      </c>
      <c r="N7" s="3">
        <v>1.018</v>
      </c>
      <c r="O7" s="3">
        <v>0.97599999999999998</v>
      </c>
      <c r="P7" s="3">
        <v>0.999</v>
      </c>
      <c r="Q7" s="3">
        <v>1.0109999999999999</v>
      </c>
      <c r="R7" s="3">
        <v>0.998</v>
      </c>
      <c r="S7" s="3">
        <v>0.996</v>
      </c>
      <c r="T7" s="3">
        <v>0.99099999999999999</v>
      </c>
      <c r="U7" s="3">
        <v>0.97199999999999998</v>
      </c>
      <c r="X7" s="33">
        <f t="shared" si="0"/>
        <v>42</v>
      </c>
      <c r="Y7" s="4">
        <f t="shared" ref="Y7:Y54" si="2">AVERAGE(B7:U7)</f>
        <v>0.99759999999999993</v>
      </c>
      <c r="Z7" s="3">
        <f t="shared" si="1"/>
        <v>35</v>
      </c>
      <c r="AE7" s="3">
        <v>43</v>
      </c>
      <c r="AF7" s="3">
        <v>0.998</v>
      </c>
      <c r="AG7" s="3">
        <v>0.95699999999999996</v>
      </c>
      <c r="AH7" s="3">
        <v>1.0089999999999999</v>
      </c>
      <c r="AI7" s="3">
        <v>0.99399999999999999</v>
      </c>
      <c r="AJ7" s="3">
        <v>1.002</v>
      </c>
      <c r="AK7" s="3">
        <v>1.006</v>
      </c>
      <c r="AL7" s="3">
        <v>1.036</v>
      </c>
      <c r="AM7" s="3">
        <v>1.0029999999999999</v>
      </c>
      <c r="AN7" s="3">
        <v>1.054</v>
      </c>
      <c r="AO7" s="3">
        <v>1.0249999999999999</v>
      </c>
      <c r="AP7" s="3">
        <v>1.006</v>
      </c>
      <c r="AQ7" s="3">
        <v>1.0169999999999999</v>
      </c>
      <c r="AR7" s="3">
        <v>1.03</v>
      </c>
      <c r="AS7" s="3">
        <v>1.0349999999999999</v>
      </c>
      <c r="AT7" s="3">
        <v>0.95599999999999996</v>
      </c>
      <c r="AU7" s="3">
        <v>1.0089999999999999</v>
      </c>
      <c r="AV7" s="3">
        <v>1.0309999999999999</v>
      </c>
      <c r="AW7" s="3">
        <v>0.99099999999999999</v>
      </c>
      <c r="AX7" s="3">
        <v>0.98899999999999999</v>
      </c>
      <c r="AY7" s="3">
        <v>1.0189999999999999</v>
      </c>
      <c r="AZ7" s="33">
        <v>14</v>
      </c>
      <c r="BA7" s="4">
        <v>1.0083499999999999</v>
      </c>
      <c r="BB7" s="3">
        <v>3</v>
      </c>
    </row>
    <row r="8" spans="1:54" x14ac:dyDescent="0.2">
      <c r="A8" s="3">
        <v>4</v>
      </c>
      <c r="B8" s="3">
        <v>1</v>
      </c>
      <c r="C8" s="3">
        <v>1.0049999999999999</v>
      </c>
      <c r="D8" s="3">
        <v>1.0229999999999999</v>
      </c>
      <c r="E8" s="3">
        <v>0.99</v>
      </c>
      <c r="F8" s="3">
        <v>0.97399999999999998</v>
      </c>
      <c r="G8" s="3">
        <v>0.98699999999999999</v>
      </c>
      <c r="H8" s="3">
        <v>0.999</v>
      </c>
      <c r="I8" s="3">
        <v>1.0109999999999999</v>
      </c>
      <c r="J8" s="3">
        <v>1.0169999999999999</v>
      </c>
      <c r="K8" s="3">
        <v>1.022</v>
      </c>
      <c r="L8" s="3">
        <v>1.0029999999999999</v>
      </c>
      <c r="M8" s="3">
        <v>0.996</v>
      </c>
      <c r="N8" s="3">
        <v>0.97899999999999998</v>
      </c>
      <c r="O8" s="3">
        <v>1.022</v>
      </c>
      <c r="P8" s="3">
        <v>0.997</v>
      </c>
      <c r="Q8" s="3">
        <v>0.98599999999999999</v>
      </c>
      <c r="R8" s="3">
        <v>0.998</v>
      </c>
      <c r="S8" s="3">
        <v>1.008</v>
      </c>
      <c r="T8" s="3">
        <v>1.008</v>
      </c>
      <c r="U8" s="3">
        <v>1.028</v>
      </c>
      <c r="X8" s="33">
        <f t="shared" si="0"/>
        <v>8</v>
      </c>
      <c r="Y8" s="4">
        <f t="shared" si="2"/>
        <v>1.0026499999999998</v>
      </c>
      <c r="Z8" s="3">
        <f t="shared" si="1"/>
        <v>14</v>
      </c>
      <c r="AE8" s="3">
        <v>25</v>
      </c>
      <c r="AF8" s="3">
        <v>1.0089999999999999</v>
      </c>
      <c r="AG8" s="3">
        <v>1.0049999999999999</v>
      </c>
      <c r="AH8" s="3">
        <v>0.98599999999999999</v>
      </c>
      <c r="AI8" s="3">
        <v>1.006</v>
      </c>
      <c r="AJ8" s="3">
        <v>1.0469999999999999</v>
      </c>
      <c r="AK8" s="3">
        <v>0.96</v>
      </c>
      <c r="AL8" s="3">
        <v>0.998</v>
      </c>
      <c r="AM8" s="3">
        <v>0.98399999999999999</v>
      </c>
      <c r="AN8" s="3">
        <v>1.014</v>
      </c>
      <c r="AO8" s="3">
        <v>0.98699999999999999</v>
      </c>
      <c r="AP8" s="3">
        <v>1.0349999999999999</v>
      </c>
      <c r="AQ8" s="3">
        <v>1.004</v>
      </c>
      <c r="AR8" s="3">
        <v>0.98899999999999999</v>
      </c>
      <c r="AS8" s="3">
        <v>1.0329999999999999</v>
      </c>
      <c r="AT8" s="3">
        <v>0.998</v>
      </c>
      <c r="AU8" s="3">
        <v>0.98199999999999998</v>
      </c>
      <c r="AV8" s="3">
        <v>1.01</v>
      </c>
      <c r="AW8" s="3">
        <v>1.07</v>
      </c>
      <c r="AX8" s="3">
        <v>1.04</v>
      </c>
      <c r="AY8" s="3">
        <v>0.97299999999999998</v>
      </c>
      <c r="AZ8" s="33">
        <v>41</v>
      </c>
      <c r="BA8" s="4">
        <v>1.0065</v>
      </c>
      <c r="BB8" s="3">
        <v>4</v>
      </c>
    </row>
    <row r="9" spans="1:54" x14ac:dyDescent="0.2">
      <c r="A9" s="3">
        <v>5</v>
      </c>
      <c r="B9" s="3">
        <v>1.028</v>
      </c>
      <c r="C9" s="3">
        <v>0.98899999999999999</v>
      </c>
      <c r="D9" s="3">
        <v>0.99099999999999999</v>
      </c>
      <c r="E9" s="3">
        <v>1.02</v>
      </c>
      <c r="F9" s="3">
        <v>1.0189999999999999</v>
      </c>
      <c r="G9" s="3">
        <v>0.97799999999999998</v>
      </c>
      <c r="H9" s="3">
        <v>1.0109999999999999</v>
      </c>
      <c r="I9" s="3">
        <v>0.999</v>
      </c>
      <c r="J9" s="3">
        <v>1.012</v>
      </c>
      <c r="K9" s="3">
        <v>1.0129999999999999</v>
      </c>
      <c r="L9" s="3">
        <v>1.0009999999999999</v>
      </c>
      <c r="M9" s="3">
        <v>0.998</v>
      </c>
      <c r="N9" s="3">
        <v>0.99</v>
      </c>
      <c r="O9" s="3">
        <v>0.98399999999999999</v>
      </c>
      <c r="P9" s="3">
        <v>0.97399999999999998</v>
      </c>
      <c r="Q9" s="3">
        <v>1.002</v>
      </c>
      <c r="R9" s="3">
        <v>1.0129999999999999</v>
      </c>
      <c r="S9" s="3">
        <v>1.03</v>
      </c>
      <c r="T9" s="3">
        <v>1.0249999999999999</v>
      </c>
      <c r="U9" s="3">
        <v>0.97099999999999997</v>
      </c>
      <c r="X9" s="33">
        <f t="shared" si="0"/>
        <v>43</v>
      </c>
      <c r="Y9" s="4">
        <f>AVERAGE(B9:U9)</f>
        <v>1.0024</v>
      </c>
      <c r="Z9" s="3">
        <f>RANK(Y9,$Y$5:$Y$104)</f>
        <v>15</v>
      </c>
      <c r="AE9" s="3">
        <v>35</v>
      </c>
      <c r="AF9" s="3">
        <v>0.99299999999999999</v>
      </c>
      <c r="AG9" s="3">
        <v>1.036</v>
      </c>
      <c r="AH9" s="3">
        <v>0.98899999999999999</v>
      </c>
      <c r="AI9" s="3">
        <v>1.0289999999999999</v>
      </c>
      <c r="AJ9" s="3">
        <v>1.0029999999999999</v>
      </c>
      <c r="AK9" s="3">
        <v>1.02</v>
      </c>
      <c r="AL9" s="3">
        <v>0.99299999999999999</v>
      </c>
      <c r="AM9" s="3">
        <v>1.069</v>
      </c>
      <c r="AN9" s="3">
        <v>1.032</v>
      </c>
      <c r="AO9" s="3">
        <v>1.0029999999999999</v>
      </c>
      <c r="AP9" s="3">
        <v>1.0189999999999999</v>
      </c>
      <c r="AQ9" s="3">
        <v>0.99399999999999999</v>
      </c>
      <c r="AR9" s="3">
        <v>0.97399999999999998</v>
      </c>
      <c r="AS9" s="3">
        <v>0.99299999999999999</v>
      </c>
      <c r="AT9" s="3">
        <v>1.0029999999999999</v>
      </c>
      <c r="AU9" s="3">
        <v>0.96799999999999997</v>
      </c>
      <c r="AV9" s="3">
        <v>1.0009999999999999</v>
      </c>
      <c r="AW9" s="3">
        <v>0.996</v>
      </c>
      <c r="AX9" s="3">
        <v>1.0229999999999999</v>
      </c>
      <c r="AY9" s="3">
        <v>0.98299999999999998</v>
      </c>
      <c r="AZ9" s="33">
        <v>33</v>
      </c>
      <c r="BA9" s="4">
        <v>1.0060500000000001</v>
      </c>
      <c r="BB9" s="3">
        <v>5</v>
      </c>
    </row>
    <row r="10" spans="1:54" x14ac:dyDescent="0.2">
      <c r="A10" s="3">
        <v>6</v>
      </c>
      <c r="B10" s="3">
        <v>0.97</v>
      </c>
      <c r="C10" s="3">
        <v>1.0109999999999999</v>
      </c>
      <c r="D10" s="3">
        <v>1.0049999999999999</v>
      </c>
      <c r="E10" s="3">
        <v>0.98</v>
      </c>
      <c r="F10" s="3">
        <v>0.98</v>
      </c>
      <c r="G10" s="3">
        <v>1.02</v>
      </c>
      <c r="H10" s="3">
        <v>0.98599999999999999</v>
      </c>
      <c r="I10" s="3">
        <v>0.997</v>
      </c>
      <c r="J10" s="3">
        <v>0.98499999999999999</v>
      </c>
      <c r="K10" s="3">
        <v>0.98499999999999999</v>
      </c>
      <c r="L10" s="3">
        <v>0.997</v>
      </c>
      <c r="M10" s="3">
        <v>1.0009999999999999</v>
      </c>
      <c r="N10" s="3">
        <v>1.0109999999999999</v>
      </c>
      <c r="O10" s="3">
        <v>1.0149999999999999</v>
      </c>
      <c r="P10" s="3">
        <v>1.0309999999999999</v>
      </c>
      <c r="Q10" s="3">
        <v>0.996</v>
      </c>
      <c r="R10" s="3">
        <v>0.98699999999999999</v>
      </c>
      <c r="S10" s="3">
        <v>0.96799999999999997</v>
      </c>
      <c r="T10" s="3">
        <v>0.98</v>
      </c>
      <c r="U10" s="3">
        <v>1.028</v>
      </c>
      <c r="X10" s="33">
        <f t="shared" si="0"/>
        <v>8</v>
      </c>
      <c r="Y10" s="4">
        <f t="shared" si="2"/>
        <v>0.99664999999999981</v>
      </c>
      <c r="Z10" s="3">
        <f t="shared" si="1"/>
        <v>39</v>
      </c>
      <c r="AE10" s="3">
        <v>1</v>
      </c>
      <c r="AF10" s="3">
        <v>1.02</v>
      </c>
      <c r="AG10" s="3">
        <v>1.0289999999999999</v>
      </c>
      <c r="AH10" s="3">
        <v>0.997</v>
      </c>
      <c r="AI10" s="3">
        <v>0.99299999999999999</v>
      </c>
      <c r="AJ10" s="3">
        <v>0.998</v>
      </c>
      <c r="AK10" s="3">
        <v>1.0409999999999999</v>
      </c>
      <c r="AL10" s="3">
        <v>1.0289999999999999</v>
      </c>
      <c r="AM10" s="3">
        <v>0.98799999999999999</v>
      </c>
      <c r="AN10" s="3">
        <v>0.95399999999999996</v>
      </c>
      <c r="AO10" s="3">
        <v>0.95699999999999996</v>
      </c>
      <c r="AP10" s="3">
        <v>1.0149999999999999</v>
      </c>
      <c r="AQ10" s="3">
        <v>1.016</v>
      </c>
      <c r="AR10" s="3">
        <v>1.0529999999999999</v>
      </c>
      <c r="AS10" s="3">
        <v>1.0229999999999999</v>
      </c>
      <c r="AT10" s="3">
        <v>0.98499999999999999</v>
      </c>
      <c r="AU10" s="3">
        <v>1.02</v>
      </c>
      <c r="AV10" s="3">
        <v>0.98599999999999999</v>
      </c>
      <c r="AW10" s="3">
        <v>0.96699999999999997</v>
      </c>
      <c r="AX10" s="3">
        <v>1.006</v>
      </c>
      <c r="AY10" s="3">
        <v>1.03</v>
      </c>
      <c r="AZ10" s="33">
        <v>7</v>
      </c>
      <c r="BA10" s="4">
        <v>1.00535</v>
      </c>
      <c r="BB10" s="3">
        <v>6</v>
      </c>
    </row>
    <row r="11" spans="1:54" x14ac:dyDescent="0.2">
      <c r="A11" s="3">
        <v>7</v>
      </c>
      <c r="B11" s="3">
        <v>1.03</v>
      </c>
      <c r="C11" s="3">
        <v>1.028</v>
      </c>
      <c r="D11" s="3">
        <v>1.008</v>
      </c>
      <c r="E11" s="3">
        <v>1.0129999999999999</v>
      </c>
      <c r="F11" s="3">
        <v>0.98099999999999998</v>
      </c>
      <c r="G11" s="3">
        <v>0.97799999999999998</v>
      </c>
      <c r="H11" s="3">
        <v>1.071</v>
      </c>
      <c r="I11" s="3">
        <v>0.98799999999999999</v>
      </c>
      <c r="J11" s="3">
        <v>1.014</v>
      </c>
      <c r="K11" s="3">
        <v>1.056</v>
      </c>
      <c r="L11" s="3">
        <v>0.98599999999999999</v>
      </c>
      <c r="M11" s="3">
        <v>1.02</v>
      </c>
      <c r="N11" s="3">
        <v>1.022</v>
      </c>
      <c r="O11" s="3">
        <v>0.96799999999999997</v>
      </c>
      <c r="P11" s="3">
        <v>0.97699999999999998</v>
      </c>
      <c r="Q11" s="3">
        <v>0.996</v>
      </c>
      <c r="R11" s="3">
        <v>0.98699999999999999</v>
      </c>
      <c r="S11" s="3">
        <v>0.96899999999999997</v>
      </c>
      <c r="T11" s="3">
        <v>0.95499999999999996</v>
      </c>
      <c r="U11" s="3">
        <v>0.97099999999999997</v>
      </c>
      <c r="X11" s="33">
        <f t="shared" si="0"/>
        <v>43</v>
      </c>
      <c r="Y11" s="4">
        <f t="shared" si="2"/>
        <v>1.0008999999999999</v>
      </c>
      <c r="Z11" s="3">
        <f t="shared" si="1"/>
        <v>22</v>
      </c>
      <c r="AE11" s="3">
        <v>38</v>
      </c>
      <c r="AF11" s="3">
        <v>0.98599999999999999</v>
      </c>
      <c r="AG11" s="3">
        <v>1.03</v>
      </c>
      <c r="AH11" s="3">
        <v>0.98599999999999999</v>
      </c>
      <c r="AI11" s="3">
        <v>0.97099999999999997</v>
      </c>
      <c r="AJ11" s="3">
        <v>0.98199999999999998</v>
      </c>
      <c r="AK11" s="3">
        <v>1.02</v>
      </c>
      <c r="AL11" s="3">
        <v>1.012</v>
      </c>
      <c r="AM11" s="3">
        <v>1.0549999999999999</v>
      </c>
      <c r="AN11" s="3">
        <v>1.008</v>
      </c>
      <c r="AO11" s="3">
        <v>1.0369999999999999</v>
      </c>
      <c r="AP11" s="3">
        <v>0.98</v>
      </c>
      <c r="AQ11" s="3">
        <v>0.996</v>
      </c>
      <c r="AR11" s="3">
        <v>0.98499999999999999</v>
      </c>
      <c r="AS11" s="3">
        <v>1.0129999999999999</v>
      </c>
      <c r="AT11" s="3">
        <v>1.0389999999999999</v>
      </c>
      <c r="AU11" s="3">
        <v>1.002</v>
      </c>
      <c r="AV11" s="3">
        <v>1.0169999999999999</v>
      </c>
      <c r="AW11" s="3">
        <v>0.98199999999999998</v>
      </c>
      <c r="AX11" s="3">
        <v>1.0009999999999999</v>
      </c>
      <c r="AY11" s="3">
        <v>0.98799999999999999</v>
      </c>
      <c r="AZ11" s="33">
        <v>31</v>
      </c>
      <c r="BA11" s="4">
        <v>1.0044999999999999</v>
      </c>
      <c r="BB11" s="3">
        <v>7</v>
      </c>
    </row>
    <row r="12" spans="1:54" x14ac:dyDescent="0.2">
      <c r="A12" s="3">
        <v>8</v>
      </c>
      <c r="B12" s="3">
        <v>0.98</v>
      </c>
      <c r="C12" s="3">
        <v>0.97099999999999997</v>
      </c>
      <c r="D12" s="3">
        <v>0.99099999999999999</v>
      </c>
      <c r="E12" s="3">
        <v>0.98599999999999999</v>
      </c>
      <c r="F12" s="3">
        <v>1.0209999999999999</v>
      </c>
      <c r="G12" s="3">
        <v>1.03</v>
      </c>
      <c r="H12" s="3">
        <v>0.94299999999999995</v>
      </c>
      <c r="I12" s="3">
        <v>1.0109999999999999</v>
      </c>
      <c r="J12" s="3">
        <v>0.99</v>
      </c>
      <c r="K12" s="3">
        <v>0.95</v>
      </c>
      <c r="L12" s="3">
        <v>1.01</v>
      </c>
      <c r="M12" s="3">
        <v>0.97899999999999998</v>
      </c>
      <c r="N12" s="3">
        <v>0.97899999999999998</v>
      </c>
      <c r="O12" s="3">
        <v>1.032</v>
      </c>
      <c r="P12" s="3">
        <v>1.028</v>
      </c>
      <c r="Q12" s="3">
        <v>1.002</v>
      </c>
      <c r="R12" s="3">
        <v>1.0109999999999999</v>
      </c>
      <c r="S12" s="3">
        <v>1.03</v>
      </c>
      <c r="T12" s="3">
        <v>1.0429999999999999</v>
      </c>
      <c r="U12" s="3">
        <v>1.0269999999999999</v>
      </c>
      <c r="X12" s="33">
        <f t="shared" si="0"/>
        <v>10</v>
      </c>
      <c r="Y12" s="4">
        <f t="shared" si="2"/>
        <v>1.0006999999999999</v>
      </c>
      <c r="Z12" s="3">
        <f t="shared" si="1"/>
        <v>24</v>
      </c>
      <c r="AE12" s="3">
        <v>13</v>
      </c>
      <c r="AF12" s="3">
        <v>1.002</v>
      </c>
      <c r="AG12" s="3">
        <v>1.0269999999999999</v>
      </c>
      <c r="AH12" s="3">
        <v>0.98199999999999998</v>
      </c>
      <c r="AI12" s="3">
        <v>1.024</v>
      </c>
      <c r="AJ12" s="3">
        <v>0.97199999999999998</v>
      </c>
      <c r="AK12" s="3">
        <v>0.97799999999999998</v>
      </c>
      <c r="AL12" s="3">
        <v>0.99399999999999999</v>
      </c>
      <c r="AM12" s="3">
        <v>0.99199999999999999</v>
      </c>
      <c r="AN12" s="3">
        <v>0.997</v>
      </c>
      <c r="AO12" s="3">
        <v>0.999</v>
      </c>
      <c r="AP12" s="3">
        <v>1.0389999999999999</v>
      </c>
      <c r="AQ12" s="3">
        <v>0.98399999999999999</v>
      </c>
      <c r="AR12" s="3">
        <v>0.98699999999999999</v>
      </c>
      <c r="AS12" s="3">
        <v>1.0249999999999999</v>
      </c>
      <c r="AT12" s="3">
        <v>1.0620000000000001</v>
      </c>
      <c r="AU12" s="3">
        <v>1.0409999999999999</v>
      </c>
      <c r="AV12" s="3">
        <v>1.0169999999999999</v>
      </c>
      <c r="AW12" s="3">
        <v>1.0049999999999999</v>
      </c>
      <c r="AX12" s="3">
        <v>0.98899999999999999</v>
      </c>
      <c r="AY12" s="3">
        <v>0.96599999999999997</v>
      </c>
      <c r="AZ12" s="33">
        <v>46</v>
      </c>
      <c r="BA12" s="4">
        <v>1.0041</v>
      </c>
      <c r="BB12" s="3">
        <v>8</v>
      </c>
    </row>
    <row r="13" spans="1:54" x14ac:dyDescent="0.2">
      <c r="A13" s="3">
        <v>9</v>
      </c>
      <c r="B13" s="3">
        <v>0.99399999999999999</v>
      </c>
      <c r="C13" s="3">
        <v>1.0189999999999999</v>
      </c>
      <c r="D13" s="3">
        <v>1.04</v>
      </c>
      <c r="E13" s="3">
        <v>1.05</v>
      </c>
      <c r="F13" s="3">
        <v>0.95399999999999996</v>
      </c>
      <c r="G13" s="3">
        <v>0.99</v>
      </c>
      <c r="H13" s="3">
        <v>0.98799999999999999</v>
      </c>
      <c r="I13" s="3">
        <v>0.97699999999999998</v>
      </c>
      <c r="J13" s="3">
        <v>1.008</v>
      </c>
      <c r="K13" s="3">
        <v>1.028</v>
      </c>
      <c r="L13" s="3">
        <v>1.04</v>
      </c>
      <c r="M13" s="3">
        <v>0.98499999999999999</v>
      </c>
      <c r="N13" s="3">
        <v>1.0089999999999999</v>
      </c>
      <c r="O13" s="3">
        <v>0.94599999999999995</v>
      </c>
      <c r="P13" s="3">
        <v>1.004</v>
      </c>
      <c r="Q13" s="3">
        <v>0.98499999999999999</v>
      </c>
      <c r="R13" s="3">
        <v>0.98299999999999998</v>
      </c>
      <c r="S13" s="3">
        <v>1.0069999999999999</v>
      </c>
      <c r="T13" s="3">
        <v>1.0069999999999999</v>
      </c>
      <c r="U13" s="3">
        <v>0.96899999999999997</v>
      </c>
      <c r="X13" s="33">
        <f>RANK(U13,$U$5:$U$104)</f>
        <v>45</v>
      </c>
      <c r="Y13" s="4">
        <f t="shared" si="2"/>
        <v>0.9991500000000002</v>
      </c>
      <c r="Z13" s="3">
        <f t="shared" si="1"/>
        <v>31</v>
      </c>
      <c r="AE13" s="3">
        <v>34</v>
      </c>
      <c r="AF13" s="3">
        <v>1.002</v>
      </c>
      <c r="AG13" s="3">
        <v>1.008</v>
      </c>
      <c r="AH13" s="3">
        <v>1.0029999999999999</v>
      </c>
      <c r="AI13" s="3">
        <v>0.98599999999999999</v>
      </c>
      <c r="AJ13" s="3">
        <v>1.0249999999999999</v>
      </c>
      <c r="AK13" s="3">
        <v>1.002</v>
      </c>
      <c r="AL13" s="3">
        <v>1.0009999999999999</v>
      </c>
      <c r="AM13" s="3">
        <v>1.0109999999999999</v>
      </c>
      <c r="AN13" s="3">
        <v>1.042</v>
      </c>
      <c r="AO13" s="3">
        <v>1.004</v>
      </c>
      <c r="AP13" s="3">
        <v>0.97599999999999998</v>
      </c>
      <c r="AQ13" s="3">
        <v>1.0309999999999999</v>
      </c>
      <c r="AR13" s="3">
        <v>0.95299999999999996</v>
      </c>
      <c r="AS13" s="3">
        <v>0.98099999999999998</v>
      </c>
      <c r="AT13" s="3">
        <v>1.0149999999999999</v>
      </c>
      <c r="AU13" s="3">
        <v>1.0449999999999999</v>
      </c>
      <c r="AV13" s="3">
        <v>0.99</v>
      </c>
      <c r="AW13" s="3">
        <v>1.0109999999999999</v>
      </c>
      <c r="AX13" s="3">
        <v>0.97899999999999998</v>
      </c>
      <c r="AY13" s="3">
        <v>1.0149999999999999</v>
      </c>
      <c r="AZ13" s="33">
        <v>20</v>
      </c>
      <c r="BA13" s="4">
        <v>1.004</v>
      </c>
      <c r="BB13" s="3">
        <v>9</v>
      </c>
    </row>
    <row r="14" spans="1:54" x14ac:dyDescent="0.2">
      <c r="A14" s="3">
        <v>10</v>
      </c>
      <c r="B14" s="3">
        <v>1.002</v>
      </c>
      <c r="C14" s="3">
        <v>0.98</v>
      </c>
      <c r="D14" s="3">
        <v>0.96799999999999997</v>
      </c>
      <c r="E14" s="3">
        <v>0.95699999999999996</v>
      </c>
      <c r="F14" s="3">
        <v>1.046</v>
      </c>
      <c r="G14" s="3">
        <v>1.008</v>
      </c>
      <c r="H14" s="3">
        <v>1.008</v>
      </c>
      <c r="I14" s="3">
        <v>1.022</v>
      </c>
      <c r="J14" s="3">
        <v>0.99199999999999999</v>
      </c>
      <c r="K14" s="3">
        <v>0.97099999999999997</v>
      </c>
      <c r="L14" s="3">
        <v>0.96199999999999997</v>
      </c>
      <c r="M14" s="3">
        <v>1.016</v>
      </c>
      <c r="N14" s="3">
        <v>0.99</v>
      </c>
      <c r="O14" s="3">
        <v>1.0589999999999999</v>
      </c>
      <c r="P14" s="3">
        <v>0.995</v>
      </c>
      <c r="Q14" s="3">
        <v>1.012</v>
      </c>
      <c r="R14" s="3">
        <v>1.018</v>
      </c>
      <c r="S14" s="3">
        <v>0.99099999999999999</v>
      </c>
      <c r="T14" s="3">
        <v>0.996</v>
      </c>
      <c r="U14" s="3">
        <v>1.0349999999999999</v>
      </c>
      <c r="X14" s="33">
        <f t="shared" si="0"/>
        <v>3</v>
      </c>
      <c r="Y14" s="4">
        <f t="shared" si="2"/>
        <v>1.0013999999999998</v>
      </c>
      <c r="Z14" s="3">
        <f t="shared" si="1"/>
        <v>18</v>
      </c>
      <c r="AE14" s="3">
        <v>48</v>
      </c>
      <c r="AF14" s="3">
        <v>1.022</v>
      </c>
      <c r="AG14" s="3">
        <v>1.0009999999999999</v>
      </c>
      <c r="AH14" s="3">
        <v>0.99</v>
      </c>
      <c r="AI14" s="3">
        <v>1.012</v>
      </c>
      <c r="AJ14" s="3">
        <v>1.0269999999999999</v>
      </c>
      <c r="AK14" s="3">
        <v>1.008</v>
      </c>
      <c r="AL14" s="3">
        <v>0.97199999999999998</v>
      </c>
      <c r="AM14" s="3">
        <v>1.0489999999999999</v>
      </c>
      <c r="AN14" s="3">
        <v>1.002</v>
      </c>
      <c r="AO14" s="3">
        <v>0.99299999999999999</v>
      </c>
      <c r="AP14" s="3">
        <v>1.0009999999999999</v>
      </c>
      <c r="AQ14" s="3">
        <v>0.98699999999999999</v>
      </c>
      <c r="AR14" s="3">
        <v>0.995</v>
      </c>
      <c r="AS14" s="3">
        <v>1.012</v>
      </c>
      <c r="AT14" s="3">
        <v>0.96099999999999997</v>
      </c>
      <c r="AU14" s="3">
        <v>0.97099999999999997</v>
      </c>
      <c r="AV14" s="3">
        <v>1.0169999999999999</v>
      </c>
      <c r="AW14" s="3">
        <v>1.0089999999999999</v>
      </c>
      <c r="AX14" s="3">
        <v>1.002</v>
      </c>
      <c r="AY14" s="3">
        <v>1.048</v>
      </c>
      <c r="AZ14" s="33">
        <v>1</v>
      </c>
      <c r="BA14" s="4">
        <v>1.0039500000000001</v>
      </c>
      <c r="BB14" s="3">
        <v>10</v>
      </c>
    </row>
    <row r="15" spans="1:54" x14ac:dyDescent="0.2">
      <c r="A15" s="3">
        <v>11</v>
      </c>
      <c r="B15" s="3">
        <v>1.0349999999999999</v>
      </c>
      <c r="C15" s="3">
        <v>0.98199999999999998</v>
      </c>
      <c r="D15" s="3">
        <v>0.98199999999999998</v>
      </c>
      <c r="E15" s="3">
        <v>1.022</v>
      </c>
      <c r="F15" s="3">
        <v>0.97099999999999997</v>
      </c>
      <c r="G15" s="3">
        <v>0.97499999999999998</v>
      </c>
      <c r="H15" s="3">
        <v>0.997</v>
      </c>
      <c r="I15" s="3">
        <v>1.01</v>
      </c>
      <c r="J15" s="3">
        <v>1</v>
      </c>
      <c r="K15" s="3">
        <v>1.0289999999999999</v>
      </c>
      <c r="L15" s="3">
        <v>1.0289999999999999</v>
      </c>
      <c r="M15" s="3">
        <v>0.99099999999999999</v>
      </c>
      <c r="N15" s="3">
        <v>1.0529999999999999</v>
      </c>
      <c r="O15" s="3">
        <v>0.98499999999999999</v>
      </c>
      <c r="P15" s="3">
        <v>1.03</v>
      </c>
      <c r="Q15" s="3">
        <v>0.98399999999999999</v>
      </c>
      <c r="R15" s="3">
        <v>0.97499999999999998</v>
      </c>
      <c r="S15" s="3">
        <v>0.999</v>
      </c>
      <c r="T15" s="3">
        <v>0.98499999999999999</v>
      </c>
      <c r="U15" s="3">
        <v>0.96299999999999997</v>
      </c>
      <c r="X15" s="33">
        <f t="shared" si="0"/>
        <v>49</v>
      </c>
      <c r="Y15" s="4">
        <f t="shared" si="2"/>
        <v>0.99985000000000002</v>
      </c>
      <c r="Z15" s="3">
        <f t="shared" si="1"/>
        <v>27</v>
      </c>
      <c r="AE15" s="3">
        <v>27</v>
      </c>
      <c r="AF15" s="3">
        <v>0.98199999999999998</v>
      </c>
      <c r="AG15" s="3">
        <v>1.044</v>
      </c>
      <c r="AH15" s="3">
        <v>1.022</v>
      </c>
      <c r="AI15" s="3">
        <v>0.95599999999999996</v>
      </c>
      <c r="AJ15" s="3">
        <v>0.98</v>
      </c>
      <c r="AK15" s="3">
        <v>1.008</v>
      </c>
      <c r="AL15" s="3">
        <v>0.999</v>
      </c>
      <c r="AM15" s="3">
        <v>1.008</v>
      </c>
      <c r="AN15" s="3">
        <v>1.034</v>
      </c>
      <c r="AO15" s="3">
        <v>0.97199999999999998</v>
      </c>
      <c r="AP15" s="3">
        <v>1.0009999999999999</v>
      </c>
      <c r="AQ15" s="3">
        <v>1.008</v>
      </c>
      <c r="AR15" s="3">
        <v>0.96</v>
      </c>
      <c r="AS15" s="3">
        <v>0.98399999999999999</v>
      </c>
      <c r="AT15" s="3">
        <v>1.0229999999999999</v>
      </c>
      <c r="AU15" s="3">
        <v>1.0009999999999999</v>
      </c>
      <c r="AV15" s="3">
        <v>0.98899999999999999</v>
      </c>
      <c r="AW15" s="3">
        <v>1.0229999999999999</v>
      </c>
      <c r="AX15" s="3">
        <v>1.044</v>
      </c>
      <c r="AY15" s="3">
        <v>1.0349999999999999</v>
      </c>
      <c r="AZ15" s="33">
        <v>3</v>
      </c>
      <c r="BA15" s="4">
        <v>1.0036499999999999</v>
      </c>
      <c r="BB15" s="3">
        <v>11</v>
      </c>
    </row>
    <row r="16" spans="1:54" x14ac:dyDescent="0.2">
      <c r="A16" s="3">
        <v>12</v>
      </c>
      <c r="B16" s="3">
        <v>0.96699999999999997</v>
      </c>
      <c r="C16" s="3">
        <v>1.016</v>
      </c>
      <c r="D16" s="3">
        <v>1.0149999999999999</v>
      </c>
      <c r="E16" s="3">
        <v>0.97899999999999998</v>
      </c>
      <c r="F16" s="3">
        <v>1.028</v>
      </c>
      <c r="G16" s="3">
        <v>1.0289999999999999</v>
      </c>
      <c r="H16" s="3">
        <v>0.999</v>
      </c>
      <c r="I16" s="3">
        <v>0.99199999999999999</v>
      </c>
      <c r="J16" s="3">
        <v>1.0029999999999999</v>
      </c>
      <c r="K16" s="3">
        <v>0.96899999999999997</v>
      </c>
      <c r="L16" s="3">
        <v>0.97</v>
      </c>
      <c r="M16" s="3">
        <v>1.006</v>
      </c>
      <c r="N16" s="3">
        <v>0.95499999999999996</v>
      </c>
      <c r="O16" s="3">
        <v>1.0129999999999999</v>
      </c>
      <c r="P16" s="3">
        <v>0.97099999999999997</v>
      </c>
      <c r="Q16" s="3">
        <v>1.016</v>
      </c>
      <c r="R16" s="3">
        <v>1.0309999999999999</v>
      </c>
      <c r="S16" s="3">
        <v>1.002</v>
      </c>
      <c r="T16" s="3">
        <v>1.01</v>
      </c>
      <c r="U16" s="3">
        <v>1.0349999999999999</v>
      </c>
      <c r="X16" s="33">
        <f t="shared" si="0"/>
        <v>3</v>
      </c>
      <c r="Y16" s="4">
        <f t="shared" si="2"/>
        <v>1.0003</v>
      </c>
      <c r="Z16" s="3">
        <f t="shared" si="1"/>
        <v>25</v>
      </c>
      <c r="AE16" s="3">
        <v>20</v>
      </c>
      <c r="AF16" s="3">
        <v>1.012</v>
      </c>
      <c r="AG16" s="3">
        <v>1.0109999999999999</v>
      </c>
      <c r="AH16" s="3">
        <v>1.0329999999999999</v>
      </c>
      <c r="AI16" s="3">
        <v>0.96099999999999997</v>
      </c>
      <c r="AJ16" s="3">
        <v>0.95599999999999996</v>
      </c>
      <c r="AK16" s="3">
        <v>1.028</v>
      </c>
      <c r="AL16" s="3">
        <v>1.006</v>
      </c>
      <c r="AM16" s="3">
        <v>0.97</v>
      </c>
      <c r="AN16" s="3">
        <v>1.0129999999999999</v>
      </c>
      <c r="AO16" s="3">
        <v>1.01</v>
      </c>
      <c r="AP16" s="3">
        <v>1.0309999999999999</v>
      </c>
      <c r="AQ16" s="3">
        <v>1.05</v>
      </c>
      <c r="AR16" s="3">
        <v>0.998</v>
      </c>
      <c r="AS16" s="3">
        <v>0.97399999999999998</v>
      </c>
      <c r="AT16" s="3">
        <v>1.032</v>
      </c>
      <c r="AU16" s="3">
        <v>0.995</v>
      </c>
      <c r="AV16" s="3">
        <v>1.0089999999999999</v>
      </c>
      <c r="AW16" s="3">
        <v>0.98099999999999998</v>
      </c>
      <c r="AX16" s="3">
        <v>0.99299999999999999</v>
      </c>
      <c r="AY16" s="3">
        <v>1.0069999999999999</v>
      </c>
      <c r="AZ16" s="33">
        <v>22</v>
      </c>
      <c r="BA16" s="4">
        <v>1.0035000000000001</v>
      </c>
      <c r="BB16" s="3">
        <v>12</v>
      </c>
    </row>
    <row r="17" spans="1:54" x14ac:dyDescent="0.2">
      <c r="A17" s="3">
        <v>13</v>
      </c>
      <c r="B17" s="3">
        <v>1.002</v>
      </c>
      <c r="C17" s="3">
        <v>1.0269999999999999</v>
      </c>
      <c r="D17" s="3">
        <v>0.98199999999999998</v>
      </c>
      <c r="E17" s="3">
        <v>1.024</v>
      </c>
      <c r="F17" s="3">
        <v>0.97199999999999998</v>
      </c>
      <c r="G17" s="3">
        <v>0.97799999999999998</v>
      </c>
      <c r="H17" s="3">
        <v>0.99399999999999999</v>
      </c>
      <c r="I17" s="3">
        <v>0.99199999999999999</v>
      </c>
      <c r="J17" s="3">
        <v>0.997</v>
      </c>
      <c r="K17" s="3">
        <v>0.999</v>
      </c>
      <c r="L17" s="3">
        <v>1.0389999999999999</v>
      </c>
      <c r="M17" s="3">
        <v>0.98399999999999999</v>
      </c>
      <c r="N17" s="3">
        <v>0.98699999999999999</v>
      </c>
      <c r="O17" s="3">
        <v>1.0249999999999999</v>
      </c>
      <c r="P17" s="3">
        <v>1.0620000000000001</v>
      </c>
      <c r="Q17" s="3">
        <v>1.0409999999999999</v>
      </c>
      <c r="R17" s="3">
        <v>1.0169999999999999</v>
      </c>
      <c r="S17" s="3">
        <v>1.0049999999999999</v>
      </c>
      <c r="T17" s="3">
        <v>0.98899999999999999</v>
      </c>
      <c r="U17" s="3">
        <v>0.96599999999999997</v>
      </c>
      <c r="X17" s="33">
        <f t="shared" si="0"/>
        <v>46</v>
      </c>
      <c r="Y17" s="4">
        <f t="shared" si="2"/>
        <v>1.0041</v>
      </c>
      <c r="Z17" s="3">
        <f t="shared" si="1"/>
        <v>8</v>
      </c>
      <c r="AE17" s="3">
        <v>49</v>
      </c>
      <c r="AF17" s="3">
        <v>0.99399999999999999</v>
      </c>
      <c r="AG17" s="3">
        <v>1.022</v>
      </c>
      <c r="AH17" s="3">
        <v>0.97699999999999998</v>
      </c>
      <c r="AI17" s="3">
        <v>0.99199999999999999</v>
      </c>
      <c r="AJ17" s="3">
        <v>1.008</v>
      </c>
      <c r="AK17" s="3">
        <v>0.99099999999999999</v>
      </c>
      <c r="AL17" s="3">
        <v>1.0149999999999999</v>
      </c>
      <c r="AM17" s="3">
        <v>1.0209999999999999</v>
      </c>
      <c r="AN17" s="3">
        <v>0.98599999999999999</v>
      </c>
      <c r="AO17" s="3">
        <v>1.0489999999999999</v>
      </c>
      <c r="AP17" s="3">
        <v>0.98099999999999998</v>
      </c>
      <c r="AQ17" s="3">
        <v>1.0069999999999999</v>
      </c>
      <c r="AR17" s="3">
        <v>1.0109999999999999</v>
      </c>
      <c r="AS17" s="3">
        <v>1.014</v>
      </c>
      <c r="AT17" s="3">
        <v>1.0029999999999999</v>
      </c>
      <c r="AU17" s="3">
        <v>1.0089999999999999</v>
      </c>
      <c r="AV17" s="3">
        <v>1.0329999999999999</v>
      </c>
      <c r="AW17" s="3">
        <v>0.96899999999999997</v>
      </c>
      <c r="AX17" s="3">
        <v>0.97899999999999998</v>
      </c>
      <c r="AY17" s="3">
        <v>0.99399999999999999</v>
      </c>
      <c r="AZ17" s="33">
        <v>28</v>
      </c>
      <c r="BA17" s="4">
        <v>1.00275</v>
      </c>
      <c r="BB17" s="3">
        <v>13</v>
      </c>
    </row>
    <row r="18" spans="1:54" x14ac:dyDescent="0.2">
      <c r="A18" s="3">
        <v>14</v>
      </c>
      <c r="B18" s="3">
        <v>0.997</v>
      </c>
      <c r="C18" s="3">
        <v>0.97099999999999997</v>
      </c>
      <c r="D18" s="3">
        <v>1.0149999999999999</v>
      </c>
      <c r="E18" s="3">
        <v>0.97199999999999998</v>
      </c>
      <c r="F18" s="3">
        <v>1.0309999999999999</v>
      </c>
      <c r="G18" s="3">
        <v>1.0189999999999999</v>
      </c>
      <c r="H18" s="3">
        <v>1.006</v>
      </c>
      <c r="I18" s="3">
        <v>1.0089999999999999</v>
      </c>
      <c r="J18" s="3">
        <v>1</v>
      </c>
      <c r="K18" s="3">
        <v>0.999</v>
      </c>
      <c r="L18" s="3">
        <v>0.96099999999999997</v>
      </c>
      <c r="M18" s="3">
        <v>1.014</v>
      </c>
      <c r="N18" s="3">
        <v>1.014</v>
      </c>
      <c r="O18" s="3">
        <v>0.97299999999999998</v>
      </c>
      <c r="P18" s="3">
        <v>0.94</v>
      </c>
      <c r="Q18" s="3">
        <v>0.96099999999999997</v>
      </c>
      <c r="R18" s="3">
        <v>0.98099999999999998</v>
      </c>
      <c r="S18" s="3">
        <v>0.99399999999999999</v>
      </c>
      <c r="T18" s="3">
        <v>1.01</v>
      </c>
      <c r="U18" s="3">
        <v>1.0329999999999999</v>
      </c>
      <c r="X18" s="33">
        <f t="shared" si="0"/>
        <v>6</v>
      </c>
      <c r="Y18" s="4">
        <f t="shared" si="2"/>
        <v>0.99500000000000011</v>
      </c>
      <c r="Z18" s="3">
        <f t="shared" si="1"/>
        <v>44</v>
      </c>
      <c r="AE18" s="3">
        <v>4</v>
      </c>
      <c r="AF18" s="3">
        <v>1</v>
      </c>
      <c r="AG18" s="3">
        <v>1.0049999999999999</v>
      </c>
      <c r="AH18" s="3">
        <v>1.0229999999999999</v>
      </c>
      <c r="AI18" s="3">
        <v>0.99</v>
      </c>
      <c r="AJ18" s="3">
        <v>0.97399999999999998</v>
      </c>
      <c r="AK18" s="3">
        <v>0.98699999999999999</v>
      </c>
      <c r="AL18" s="3">
        <v>0.999</v>
      </c>
      <c r="AM18" s="3">
        <v>1.0109999999999999</v>
      </c>
      <c r="AN18" s="3">
        <v>1.0169999999999999</v>
      </c>
      <c r="AO18" s="3">
        <v>1.022</v>
      </c>
      <c r="AP18" s="3">
        <v>1.0029999999999999</v>
      </c>
      <c r="AQ18" s="3">
        <v>0.996</v>
      </c>
      <c r="AR18" s="3">
        <v>0.97899999999999998</v>
      </c>
      <c r="AS18" s="3">
        <v>1.022</v>
      </c>
      <c r="AT18" s="3">
        <v>0.997</v>
      </c>
      <c r="AU18" s="3">
        <v>0.98599999999999999</v>
      </c>
      <c r="AV18" s="3">
        <v>0.998</v>
      </c>
      <c r="AW18" s="3">
        <v>1.008</v>
      </c>
      <c r="AX18" s="3">
        <v>1.008</v>
      </c>
      <c r="AY18" s="3">
        <v>1.028</v>
      </c>
      <c r="AZ18" s="33">
        <v>8</v>
      </c>
      <c r="BA18" s="4">
        <v>1.0026499999999998</v>
      </c>
      <c r="BB18" s="3">
        <v>14</v>
      </c>
    </row>
    <row r="19" spans="1:54" x14ac:dyDescent="0.2">
      <c r="A19" s="3">
        <v>15</v>
      </c>
      <c r="B19" s="3">
        <v>0.998</v>
      </c>
      <c r="C19" s="3">
        <v>0.99299999999999999</v>
      </c>
      <c r="D19" s="3">
        <v>1.016</v>
      </c>
      <c r="E19" s="3">
        <v>0.99299999999999999</v>
      </c>
      <c r="F19" s="3">
        <v>0.97</v>
      </c>
      <c r="G19" s="3">
        <v>0.96599999999999997</v>
      </c>
      <c r="H19" s="3">
        <v>0.97199999999999998</v>
      </c>
      <c r="I19" s="3">
        <v>1.0109999999999999</v>
      </c>
      <c r="J19" s="3">
        <v>0.98299999999999998</v>
      </c>
      <c r="K19" s="3">
        <v>0.998</v>
      </c>
      <c r="L19" s="3">
        <v>1.004</v>
      </c>
      <c r="M19" s="3">
        <v>1.0209999999999999</v>
      </c>
      <c r="N19" s="3">
        <v>0.96199999999999997</v>
      </c>
      <c r="O19" s="3">
        <v>0.99299999999999999</v>
      </c>
      <c r="P19" s="3">
        <v>1.0249999999999999</v>
      </c>
      <c r="Q19" s="3">
        <v>1.052</v>
      </c>
      <c r="R19" s="3">
        <v>1.0409999999999999</v>
      </c>
      <c r="S19" s="3">
        <v>0.99199999999999999</v>
      </c>
      <c r="T19" s="3">
        <v>1.008</v>
      </c>
      <c r="U19" s="3">
        <v>1.0249999999999999</v>
      </c>
      <c r="X19" s="33">
        <f t="shared" si="0"/>
        <v>11</v>
      </c>
      <c r="Y19" s="4">
        <f t="shared" si="2"/>
        <v>1.0011499999999998</v>
      </c>
      <c r="Z19" s="3">
        <f t="shared" si="1"/>
        <v>21</v>
      </c>
      <c r="AE19" s="3">
        <v>5</v>
      </c>
      <c r="AF19" s="3">
        <v>1.028</v>
      </c>
      <c r="AG19" s="3">
        <v>0.98899999999999999</v>
      </c>
      <c r="AH19" s="3">
        <v>0.99099999999999999</v>
      </c>
      <c r="AI19" s="3">
        <v>1.02</v>
      </c>
      <c r="AJ19" s="3">
        <v>1.0189999999999999</v>
      </c>
      <c r="AK19" s="3">
        <v>0.97799999999999998</v>
      </c>
      <c r="AL19" s="3">
        <v>1.0109999999999999</v>
      </c>
      <c r="AM19" s="3">
        <v>0.999</v>
      </c>
      <c r="AN19" s="3">
        <v>1.012</v>
      </c>
      <c r="AO19" s="3">
        <v>1.0129999999999999</v>
      </c>
      <c r="AP19" s="3">
        <v>1.0009999999999999</v>
      </c>
      <c r="AQ19" s="3">
        <v>0.998</v>
      </c>
      <c r="AR19" s="3">
        <v>0.99</v>
      </c>
      <c r="AS19" s="3">
        <v>0.98399999999999999</v>
      </c>
      <c r="AT19" s="3">
        <v>0.97399999999999998</v>
      </c>
      <c r="AU19" s="3">
        <v>1.002</v>
      </c>
      <c r="AV19" s="3">
        <v>1.0129999999999999</v>
      </c>
      <c r="AW19" s="3">
        <v>1.03</v>
      </c>
      <c r="AX19" s="3">
        <v>1.0249999999999999</v>
      </c>
      <c r="AY19" s="3">
        <v>0.97099999999999997</v>
      </c>
      <c r="AZ19" s="33">
        <v>43</v>
      </c>
      <c r="BA19" s="4">
        <v>1.0024</v>
      </c>
      <c r="BB19" s="3">
        <v>15</v>
      </c>
    </row>
    <row r="20" spans="1:54" x14ac:dyDescent="0.2">
      <c r="A20" s="3">
        <v>16</v>
      </c>
      <c r="B20" s="3">
        <v>0.998</v>
      </c>
      <c r="C20" s="3">
        <v>1.0069999999999999</v>
      </c>
      <c r="D20" s="3">
        <v>0.98199999999999998</v>
      </c>
      <c r="E20" s="3">
        <v>1.0069999999999999</v>
      </c>
      <c r="F20" s="3">
        <v>1.028</v>
      </c>
      <c r="G20" s="3">
        <v>1.0329999999999999</v>
      </c>
      <c r="H20" s="3">
        <v>1.03</v>
      </c>
      <c r="I20" s="3">
        <v>0.98699999999999999</v>
      </c>
      <c r="J20" s="3">
        <v>1.012</v>
      </c>
      <c r="K20" s="3">
        <v>1</v>
      </c>
      <c r="L20" s="3">
        <v>1.002</v>
      </c>
      <c r="M20" s="3">
        <v>0.97899999999999998</v>
      </c>
      <c r="N20" s="3">
        <v>1.0409999999999999</v>
      </c>
      <c r="O20" s="3">
        <v>1.004</v>
      </c>
      <c r="P20" s="3">
        <v>0.97499999999999998</v>
      </c>
      <c r="Q20" s="3">
        <v>0.94899999999999995</v>
      </c>
      <c r="R20" s="3">
        <v>0.96</v>
      </c>
      <c r="S20" s="3">
        <v>1.0049999999999999</v>
      </c>
      <c r="T20" s="3">
        <v>0.99299999999999999</v>
      </c>
      <c r="U20" s="3">
        <v>0.97599999999999998</v>
      </c>
      <c r="X20" s="33">
        <f t="shared" si="0"/>
        <v>39</v>
      </c>
      <c r="Y20" s="4">
        <f t="shared" si="2"/>
        <v>0.99839999999999984</v>
      </c>
      <c r="Z20" s="3">
        <f t="shared" si="1"/>
        <v>33</v>
      </c>
      <c r="AE20" s="3">
        <v>31</v>
      </c>
      <c r="AF20" s="3">
        <v>0.99</v>
      </c>
      <c r="AG20" s="3">
        <v>1.0149999999999999</v>
      </c>
      <c r="AH20" s="3">
        <v>1.0129999999999999</v>
      </c>
      <c r="AI20" s="3">
        <v>1.026</v>
      </c>
      <c r="AJ20" s="3">
        <v>1.0169999999999999</v>
      </c>
      <c r="AK20" s="3">
        <v>1.0389999999999999</v>
      </c>
      <c r="AL20" s="3">
        <v>1.0289999999999999</v>
      </c>
      <c r="AM20" s="3">
        <v>1.0029999999999999</v>
      </c>
      <c r="AN20" s="3">
        <v>0.99299999999999999</v>
      </c>
      <c r="AO20" s="3">
        <v>0.95699999999999996</v>
      </c>
      <c r="AP20" s="3">
        <v>0.96899999999999997</v>
      </c>
      <c r="AQ20" s="3">
        <v>0.96799999999999997</v>
      </c>
      <c r="AR20" s="3">
        <v>1.026</v>
      </c>
      <c r="AS20" s="3">
        <v>1.004</v>
      </c>
      <c r="AT20" s="3">
        <v>1.008</v>
      </c>
      <c r="AU20" s="3">
        <v>1.0089999999999999</v>
      </c>
      <c r="AV20" s="3">
        <v>0.95699999999999996</v>
      </c>
      <c r="AW20" s="3">
        <v>0.98299999999999998</v>
      </c>
      <c r="AX20" s="3">
        <v>0.999</v>
      </c>
      <c r="AY20" s="3">
        <v>1.0369999999999999</v>
      </c>
      <c r="AZ20" s="33">
        <v>2</v>
      </c>
      <c r="BA20" s="4">
        <v>1.0021</v>
      </c>
      <c r="BB20" s="3">
        <v>16</v>
      </c>
    </row>
    <row r="21" spans="1:54" x14ac:dyDescent="0.2">
      <c r="A21" s="3">
        <v>17</v>
      </c>
      <c r="B21" s="3">
        <v>0.995</v>
      </c>
      <c r="C21" s="3">
        <v>1</v>
      </c>
      <c r="D21" s="3">
        <v>1.0089999999999999</v>
      </c>
      <c r="E21" s="3">
        <v>0.98599999999999999</v>
      </c>
      <c r="F21" s="3">
        <v>0.98099999999999998</v>
      </c>
      <c r="G21" s="3">
        <v>1.0269999999999999</v>
      </c>
      <c r="H21" s="3">
        <v>0.96299999999999997</v>
      </c>
      <c r="I21" s="3">
        <v>1.0029999999999999</v>
      </c>
      <c r="J21" s="3">
        <v>0.97699999999999998</v>
      </c>
      <c r="K21" s="3">
        <v>1.0009999999999999</v>
      </c>
      <c r="L21" s="3">
        <v>1.0289999999999999</v>
      </c>
      <c r="M21" s="3">
        <v>1.0109999999999999</v>
      </c>
      <c r="N21" s="3">
        <v>1.0429999999999999</v>
      </c>
      <c r="O21" s="3">
        <v>0.98</v>
      </c>
      <c r="P21" s="3">
        <v>1.0329999999999999</v>
      </c>
      <c r="Q21" s="3">
        <v>0.99299999999999999</v>
      </c>
      <c r="R21" s="3">
        <v>0.98099999999999998</v>
      </c>
      <c r="S21" s="3">
        <v>0.97499999999999998</v>
      </c>
      <c r="T21" s="3">
        <v>0.996</v>
      </c>
      <c r="U21" s="3">
        <v>1.018</v>
      </c>
      <c r="X21" s="33">
        <f t="shared" si="0"/>
        <v>15</v>
      </c>
      <c r="Y21" s="4">
        <f t="shared" si="2"/>
        <v>1.0000500000000001</v>
      </c>
      <c r="Z21" s="3">
        <f t="shared" si="1"/>
        <v>26</v>
      </c>
      <c r="AE21" s="3">
        <v>22</v>
      </c>
      <c r="AF21" s="3">
        <v>0.97699999999999998</v>
      </c>
      <c r="AG21" s="3">
        <v>0.995</v>
      </c>
      <c r="AH21" s="3">
        <v>0.98299999999999998</v>
      </c>
      <c r="AI21" s="3">
        <v>0.997</v>
      </c>
      <c r="AJ21" s="3">
        <v>1.0209999999999999</v>
      </c>
      <c r="AK21" s="3">
        <v>0.95699999999999996</v>
      </c>
      <c r="AL21" s="3">
        <v>0.97899999999999998</v>
      </c>
      <c r="AM21" s="3">
        <v>0.995</v>
      </c>
      <c r="AN21" s="3">
        <v>0.998</v>
      </c>
      <c r="AO21" s="3">
        <v>1.016</v>
      </c>
      <c r="AP21" s="3">
        <v>1.0029999999999999</v>
      </c>
      <c r="AQ21" s="3">
        <v>0.98499999999999999</v>
      </c>
      <c r="AR21" s="3">
        <v>1.036</v>
      </c>
      <c r="AS21" s="3">
        <v>1.0269999999999999</v>
      </c>
      <c r="AT21" s="3">
        <v>1.006</v>
      </c>
      <c r="AU21" s="3">
        <v>1.022</v>
      </c>
      <c r="AV21" s="3">
        <v>0.98</v>
      </c>
      <c r="AW21" s="3">
        <v>1.052</v>
      </c>
      <c r="AX21" s="3">
        <v>1.0209999999999999</v>
      </c>
      <c r="AY21" s="3">
        <v>0.97899999999999998</v>
      </c>
      <c r="AZ21" s="33">
        <v>37</v>
      </c>
      <c r="BA21" s="4">
        <v>1.0014499999999997</v>
      </c>
      <c r="BB21" s="3">
        <v>17</v>
      </c>
    </row>
    <row r="22" spans="1:54" x14ac:dyDescent="0.2">
      <c r="A22" s="3">
        <v>18</v>
      </c>
      <c r="B22" s="3">
        <v>1.004</v>
      </c>
      <c r="C22" s="3">
        <v>1</v>
      </c>
      <c r="D22" s="3">
        <v>0.99399999999999999</v>
      </c>
      <c r="E22" s="3">
        <v>1.0149999999999999</v>
      </c>
      <c r="F22" s="3">
        <v>1.0189999999999999</v>
      </c>
      <c r="G22" s="3">
        <v>0.97</v>
      </c>
      <c r="H22" s="3">
        <v>1.036</v>
      </c>
      <c r="I22" s="3">
        <v>0.996</v>
      </c>
      <c r="J22" s="3">
        <v>1.0209999999999999</v>
      </c>
      <c r="K22" s="3">
        <v>0.999</v>
      </c>
      <c r="L22" s="3">
        <v>0.97099999999999997</v>
      </c>
      <c r="M22" s="3">
        <v>0.999</v>
      </c>
      <c r="N22" s="3">
        <v>0.95699999999999996</v>
      </c>
      <c r="O22" s="3">
        <v>1.016</v>
      </c>
      <c r="P22" s="3">
        <v>0.96599999999999997</v>
      </c>
      <c r="Q22" s="3">
        <v>1.0049999999999999</v>
      </c>
      <c r="R22" s="3">
        <v>1.018</v>
      </c>
      <c r="S22" s="3">
        <v>1.024</v>
      </c>
      <c r="T22" s="3">
        <v>1</v>
      </c>
      <c r="U22" s="3">
        <v>0.98199999999999998</v>
      </c>
      <c r="X22" s="33">
        <f t="shared" si="0"/>
        <v>34</v>
      </c>
      <c r="Y22" s="4">
        <f t="shared" si="2"/>
        <v>0.99960000000000004</v>
      </c>
      <c r="Z22" s="3">
        <f t="shared" si="1"/>
        <v>28</v>
      </c>
      <c r="AE22" s="3">
        <v>10</v>
      </c>
      <c r="AF22" s="3">
        <v>1.002</v>
      </c>
      <c r="AG22" s="3">
        <v>0.98</v>
      </c>
      <c r="AH22" s="3">
        <v>0.96799999999999997</v>
      </c>
      <c r="AI22" s="3">
        <v>0.95699999999999996</v>
      </c>
      <c r="AJ22" s="3">
        <v>1.046</v>
      </c>
      <c r="AK22" s="3">
        <v>1.008</v>
      </c>
      <c r="AL22" s="3">
        <v>1.008</v>
      </c>
      <c r="AM22" s="3">
        <v>1.022</v>
      </c>
      <c r="AN22" s="3">
        <v>0.99199999999999999</v>
      </c>
      <c r="AO22" s="3">
        <v>0.97099999999999997</v>
      </c>
      <c r="AP22" s="3">
        <v>0.96199999999999997</v>
      </c>
      <c r="AQ22" s="3">
        <v>1.016</v>
      </c>
      <c r="AR22" s="3">
        <v>0.99</v>
      </c>
      <c r="AS22" s="3">
        <v>1.0589999999999999</v>
      </c>
      <c r="AT22" s="3">
        <v>0.995</v>
      </c>
      <c r="AU22" s="3">
        <v>1.012</v>
      </c>
      <c r="AV22" s="3">
        <v>1.018</v>
      </c>
      <c r="AW22" s="3">
        <v>0.99099999999999999</v>
      </c>
      <c r="AX22" s="3">
        <v>0.996</v>
      </c>
      <c r="AY22" s="3">
        <v>1.0349999999999999</v>
      </c>
      <c r="AZ22" s="33">
        <v>3</v>
      </c>
      <c r="BA22" s="4">
        <v>1.0013999999999998</v>
      </c>
      <c r="BB22" s="3">
        <v>18</v>
      </c>
    </row>
    <row r="23" spans="1:54" x14ac:dyDescent="0.2">
      <c r="A23" s="3">
        <v>19</v>
      </c>
      <c r="B23" s="3">
        <v>0.98599999999999999</v>
      </c>
      <c r="C23" s="3">
        <v>0.99299999999999999</v>
      </c>
      <c r="D23" s="3">
        <v>0.96499999999999997</v>
      </c>
      <c r="E23" s="3">
        <v>1.0369999999999999</v>
      </c>
      <c r="F23" s="3">
        <v>1.044</v>
      </c>
      <c r="G23" s="3">
        <v>0.97199999999999998</v>
      </c>
      <c r="H23" s="3">
        <v>0.99099999999999999</v>
      </c>
      <c r="I23" s="3">
        <v>1.0309999999999999</v>
      </c>
      <c r="J23" s="3">
        <v>0.98399999999999999</v>
      </c>
      <c r="K23" s="3">
        <v>0.99</v>
      </c>
      <c r="L23" s="3">
        <v>0.97</v>
      </c>
      <c r="M23" s="3">
        <v>0.95499999999999996</v>
      </c>
      <c r="N23" s="3">
        <v>1.0029999999999999</v>
      </c>
      <c r="O23" s="3">
        <v>1.0289999999999999</v>
      </c>
      <c r="P23" s="3">
        <v>0.96599999999999997</v>
      </c>
      <c r="Q23" s="3">
        <v>1.0029999999999999</v>
      </c>
      <c r="R23" s="3">
        <v>0.99099999999999999</v>
      </c>
      <c r="S23" s="3">
        <v>1.018</v>
      </c>
      <c r="T23" s="3">
        <v>1.0049999999999999</v>
      </c>
      <c r="U23" s="3">
        <v>0.998</v>
      </c>
      <c r="X23" s="33">
        <f t="shared" si="0"/>
        <v>26</v>
      </c>
      <c r="Y23" s="4">
        <f t="shared" si="2"/>
        <v>0.99655000000000005</v>
      </c>
      <c r="Z23" s="3">
        <f t="shared" si="1"/>
        <v>40</v>
      </c>
      <c r="AE23" s="3">
        <v>46</v>
      </c>
      <c r="AF23" s="3">
        <v>1.0249999999999999</v>
      </c>
      <c r="AG23" s="3">
        <v>1.0329999999999999</v>
      </c>
      <c r="AH23" s="3">
        <v>0.96199999999999997</v>
      </c>
      <c r="AI23" s="3">
        <v>0.99099999999999999</v>
      </c>
      <c r="AJ23" s="3">
        <v>0.95699999999999996</v>
      </c>
      <c r="AK23" s="3">
        <v>1.046</v>
      </c>
      <c r="AL23" s="3">
        <v>1.046</v>
      </c>
      <c r="AM23" s="3">
        <v>1.0329999999999999</v>
      </c>
      <c r="AN23" s="3">
        <v>1.014</v>
      </c>
      <c r="AO23" s="3">
        <v>0.97199999999999998</v>
      </c>
      <c r="AP23" s="3">
        <v>0.97</v>
      </c>
      <c r="AQ23" s="3">
        <v>0.96599999999999997</v>
      </c>
      <c r="AR23" s="3">
        <v>1.026</v>
      </c>
      <c r="AS23" s="3">
        <v>0.99299999999999999</v>
      </c>
      <c r="AT23" s="3">
        <v>0.97699999999999998</v>
      </c>
      <c r="AU23" s="3">
        <v>0.98199999999999998</v>
      </c>
      <c r="AV23" s="3">
        <v>0.98899999999999999</v>
      </c>
      <c r="AW23" s="3">
        <v>1.05</v>
      </c>
      <c r="AX23" s="3">
        <v>1.0029999999999999</v>
      </c>
      <c r="AY23" s="3">
        <v>0.99199999999999999</v>
      </c>
      <c r="AZ23" s="33">
        <v>29</v>
      </c>
      <c r="BA23" s="4">
        <v>1.00135</v>
      </c>
      <c r="BB23" s="3">
        <v>19</v>
      </c>
    </row>
    <row r="24" spans="1:54" x14ac:dyDescent="0.2">
      <c r="A24" s="3">
        <v>20</v>
      </c>
      <c r="B24" s="3">
        <v>1.012</v>
      </c>
      <c r="C24" s="3">
        <v>1.0109999999999999</v>
      </c>
      <c r="D24" s="3">
        <v>1.0329999999999999</v>
      </c>
      <c r="E24" s="3">
        <v>0.96099999999999997</v>
      </c>
      <c r="F24" s="3">
        <v>0.95599999999999996</v>
      </c>
      <c r="G24" s="3">
        <v>1.028</v>
      </c>
      <c r="H24" s="3">
        <v>1.006</v>
      </c>
      <c r="I24" s="3">
        <v>0.97</v>
      </c>
      <c r="J24" s="3">
        <v>1.0129999999999999</v>
      </c>
      <c r="K24" s="3">
        <v>1.01</v>
      </c>
      <c r="L24" s="3">
        <v>1.0309999999999999</v>
      </c>
      <c r="M24" s="3">
        <v>1.05</v>
      </c>
      <c r="N24" s="3">
        <v>0.998</v>
      </c>
      <c r="O24" s="3">
        <v>0.97399999999999998</v>
      </c>
      <c r="P24" s="3">
        <v>1.032</v>
      </c>
      <c r="Q24" s="3">
        <v>0.995</v>
      </c>
      <c r="R24" s="3">
        <v>1.0089999999999999</v>
      </c>
      <c r="S24" s="3">
        <v>0.98099999999999998</v>
      </c>
      <c r="T24" s="3">
        <v>0.99299999999999999</v>
      </c>
      <c r="U24" s="3">
        <v>1.0069999999999999</v>
      </c>
      <c r="X24" s="33">
        <f t="shared" si="0"/>
        <v>22</v>
      </c>
      <c r="Y24" s="4">
        <f t="shared" si="2"/>
        <v>1.0035000000000001</v>
      </c>
      <c r="Z24" s="3">
        <f t="shared" si="1"/>
        <v>12</v>
      </c>
      <c r="AE24" s="3">
        <v>24</v>
      </c>
      <c r="AF24" s="3">
        <v>0.95799999999999996</v>
      </c>
      <c r="AG24" s="3">
        <v>1.038</v>
      </c>
      <c r="AH24" s="3">
        <v>1.006</v>
      </c>
      <c r="AI24" s="3">
        <v>1.034</v>
      </c>
      <c r="AJ24" s="3">
        <v>0.997</v>
      </c>
      <c r="AK24" s="3">
        <v>1.024</v>
      </c>
      <c r="AL24" s="3">
        <v>1.0069999999999999</v>
      </c>
      <c r="AM24" s="3">
        <v>0.96199999999999997</v>
      </c>
      <c r="AN24" s="3">
        <v>0.99</v>
      </c>
      <c r="AO24" s="3">
        <v>1.01</v>
      </c>
      <c r="AP24" s="3">
        <v>1.016</v>
      </c>
      <c r="AQ24" s="3">
        <v>0.999</v>
      </c>
      <c r="AR24" s="3">
        <v>1.0109999999999999</v>
      </c>
      <c r="AS24" s="3">
        <v>1.0329999999999999</v>
      </c>
      <c r="AT24" s="3">
        <v>1.004</v>
      </c>
      <c r="AU24" s="3">
        <v>0.97599999999999998</v>
      </c>
      <c r="AV24" s="3">
        <v>1.022</v>
      </c>
      <c r="AW24" s="3">
        <v>0.98499999999999999</v>
      </c>
      <c r="AX24" s="3">
        <v>0.97399999999999998</v>
      </c>
      <c r="AY24" s="3">
        <v>0.98</v>
      </c>
      <c r="AZ24" s="33">
        <v>35</v>
      </c>
      <c r="BA24" s="4">
        <v>1.0012999999999999</v>
      </c>
      <c r="BB24" s="3">
        <v>20</v>
      </c>
    </row>
    <row r="25" spans="1:54" x14ac:dyDescent="0.2">
      <c r="A25" s="3">
        <v>21</v>
      </c>
      <c r="B25" s="3">
        <v>1.0289999999999999</v>
      </c>
      <c r="C25" s="3">
        <v>1.006</v>
      </c>
      <c r="D25" s="3">
        <v>1.014</v>
      </c>
      <c r="E25" s="3">
        <v>1.002</v>
      </c>
      <c r="F25" s="3">
        <v>0.97799999999999998</v>
      </c>
      <c r="G25" s="3">
        <v>1.046</v>
      </c>
      <c r="H25" s="3">
        <v>1.022</v>
      </c>
      <c r="I25" s="3">
        <v>1.0009999999999999</v>
      </c>
      <c r="J25" s="3">
        <v>1.006</v>
      </c>
      <c r="K25" s="3">
        <v>0.98199999999999998</v>
      </c>
      <c r="L25" s="3">
        <v>0.997</v>
      </c>
      <c r="M25" s="3">
        <v>1.014</v>
      </c>
      <c r="N25" s="3">
        <v>0.96499999999999997</v>
      </c>
      <c r="O25" s="3">
        <v>0.97499999999999998</v>
      </c>
      <c r="P25" s="3">
        <v>0.996</v>
      </c>
      <c r="Q25" s="3">
        <v>0.97899999999999998</v>
      </c>
      <c r="R25" s="3">
        <v>1.0229999999999999</v>
      </c>
      <c r="S25" s="3">
        <v>0.95199999999999996</v>
      </c>
      <c r="T25" s="3">
        <v>0.97699999999999998</v>
      </c>
      <c r="U25" s="3">
        <v>1.0209999999999999</v>
      </c>
      <c r="X25" s="33">
        <f t="shared" si="0"/>
        <v>13</v>
      </c>
      <c r="Y25" s="4">
        <f t="shared" si="2"/>
        <v>0.99925000000000019</v>
      </c>
      <c r="Z25" s="3">
        <f t="shared" si="1"/>
        <v>30</v>
      </c>
      <c r="AE25" s="3">
        <v>15</v>
      </c>
      <c r="AF25" s="3">
        <v>0.998</v>
      </c>
      <c r="AG25" s="3">
        <v>0.99299999999999999</v>
      </c>
      <c r="AH25" s="3">
        <v>1.016</v>
      </c>
      <c r="AI25" s="3">
        <v>0.99299999999999999</v>
      </c>
      <c r="AJ25" s="3">
        <v>0.97</v>
      </c>
      <c r="AK25" s="3">
        <v>0.96599999999999997</v>
      </c>
      <c r="AL25" s="3">
        <v>0.97199999999999998</v>
      </c>
      <c r="AM25" s="3">
        <v>1.0109999999999999</v>
      </c>
      <c r="AN25" s="3">
        <v>0.98299999999999998</v>
      </c>
      <c r="AO25" s="3">
        <v>0.998</v>
      </c>
      <c r="AP25" s="3">
        <v>1.004</v>
      </c>
      <c r="AQ25" s="3">
        <v>1.0209999999999999</v>
      </c>
      <c r="AR25" s="3">
        <v>0.96199999999999997</v>
      </c>
      <c r="AS25" s="3">
        <v>0.99299999999999999</v>
      </c>
      <c r="AT25" s="3">
        <v>1.0249999999999999</v>
      </c>
      <c r="AU25" s="3">
        <v>1.052</v>
      </c>
      <c r="AV25" s="3">
        <v>1.0409999999999999</v>
      </c>
      <c r="AW25" s="3">
        <v>0.99199999999999999</v>
      </c>
      <c r="AX25" s="3">
        <v>1.008</v>
      </c>
      <c r="AY25" s="3">
        <v>1.0249999999999999</v>
      </c>
      <c r="AZ25" s="33">
        <v>11</v>
      </c>
      <c r="BA25" s="4">
        <v>1.0011499999999998</v>
      </c>
      <c r="BB25" s="3">
        <v>21</v>
      </c>
    </row>
    <row r="26" spans="1:54" x14ac:dyDescent="0.2">
      <c r="A26" s="3">
        <v>22</v>
      </c>
      <c r="B26" s="3">
        <v>0.97699999999999998</v>
      </c>
      <c r="C26" s="3">
        <v>0.995</v>
      </c>
      <c r="D26" s="3">
        <v>0.98299999999999998</v>
      </c>
      <c r="E26" s="3">
        <v>0.997</v>
      </c>
      <c r="F26" s="3">
        <v>1.0209999999999999</v>
      </c>
      <c r="G26" s="3">
        <v>0.95699999999999996</v>
      </c>
      <c r="H26" s="3">
        <v>0.97899999999999998</v>
      </c>
      <c r="I26" s="3">
        <v>0.995</v>
      </c>
      <c r="J26" s="3">
        <v>0.998</v>
      </c>
      <c r="K26" s="3">
        <v>1.016</v>
      </c>
      <c r="L26" s="3">
        <v>1.0029999999999999</v>
      </c>
      <c r="M26" s="3">
        <v>0.98499999999999999</v>
      </c>
      <c r="N26" s="3">
        <v>1.036</v>
      </c>
      <c r="O26" s="3">
        <v>1.0269999999999999</v>
      </c>
      <c r="P26" s="3">
        <v>1.006</v>
      </c>
      <c r="Q26" s="3">
        <v>1.022</v>
      </c>
      <c r="R26" s="3">
        <v>0.98</v>
      </c>
      <c r="S26" s="3">
        <v>1.052</v>
      </c>
      <c r="T26" s="3">
        <v>1.0209999999999999</v>
      </c>
      <c r="U26" s="3">
        <v>0.97899999999999998</v>
      </c>
      <c r="X26" s="33">
        <f t="shared" si="0"/>
        <v>37</v>
      </c>
      <c r="Y26" s="4">
        <f t="shared" si="2"/>
        <v>1.0014499999999997</v>
      </c>
      <c r="Z26" s="3">
        <f t="shared" si="1"/>
        <v>17</v>
      </c>
      <c r="AE26" s="3">
        <v>7</v>
      </c>
      <c r="AF26" s="3">
        <v>1.03</v>
      </c>
      <c r="AG26" s="3">
        <v>1.028</v>
      </c>
      <c r="AH26" s="3">
        <v>1.008</v>
      </c>
      <c r="AI26" s="3">
        <v>1.0129999999999999</v>
      </c>
      <c r="AJ26" s="3">
        <v>0.98099999999999998</v>
      </c>
      <c r="AK26" s="3">
        <v>0.97799999999999998</v>
      </c>
      <c r="AL26" s="3">
        <v>1.071</v>
      </c>
      <c r="AM26" s="3">
        <v>0.98799999999999999</v>
      </c>
      <c r="AN26" s="3">
        <v>1.014</v>
      </c>
      <c r="AO26" s="3">
        <v>1.056</v>
      </c>
      <c r="AP26" s="3">
        <v>0.98599999999999999</v>
      </c>
      <c r="AQ26" s="3">
        <v>1.02</v>
      </c>
      <c r="AR26" s="3">
        <v>1.022</v>
      </c>
      <c r="AS26" s="3">
        <v>0.96799999999999997</v>
      </c>
      <c r="AT26" s="3">
        <v>0.97699999999999998</v>
      </c>
      <c r="AU26" s="3">
        <v>0.996</v>
      </c>
      <c r="AV26" s="3">
        <v>0.98699999999999999</v>
      </c>
      <c r="AW26" s="3">
        <v>0.96899999999999997</v>
      </c>
      <c r="AX26" s="3">
        <v>0.95499999999999996</v>
      </c>
      <c r="AY26" s="3">
        <v>0.97099999999999997</v>
      </c>
      <c r="AZ26" s="33">
        <v>43</v>
      </c>
      <c r="BA26" s="4">
        <v>1.0008999999999999</v>
      </c>
      <c r="BB26" s="3">
        <v>22</v>
      </c>
    </row>
    <row r="27" spans="1:54" x14ac:dyDescent="0.2">
      <c r="A27" s="3">
        <v>23</v>
      </c>
      <c r="B27" s="3">
        <v>1.0489999999999999</v>
      </c>
      <c r="C27" s="3">
        <v>0.96299999999999997</v>
      </c>
      <c r="D27" s="3">
        <v>0.995</v>
      </c>
      <c r="E27" s="3">
        <v>0.96699999999999997</v>
      </c>
      <c r="F27" s="3">
        <v>1.0009999999999999</v>
      </c>
      <c r="G27" s="3">
        <v>0.97699999999999998</v>
      </c>
      <c r="H27" s="3">
        <v>0.99</v>
      </c>
      <c r="I27" s="3">
        <v>1.038</v>
      </c>
      <c r="J27" s="3">
        <v>1.006</v>
      </c>
      <c r="K27" s="3">
        <v>0.99299999999999999</v>
      </c>
      <c r="L27" s="3">
        <v>0.98299999999999998</v>
      </c>
      <c r="M27" s="3">
        <v>0.999</v>
      </c>
      <c r="N27" s="3">
        <v>0.98799999999999999</v>
      </c>
      <c r="O27" s="3">
        <v>0.96799999999999997</v>
      </c>
      <c r="P27" s="3">
        <v>0.99299999999999999</v>
      </c>
      <c r="Q27" s="3">
        <v>1.026</v>
      </c>
      <c r="R27" s="3">
        <v>0.97599999999999998</v>
      </c>
      <c r="S27" s="3">
        <v>1.014</v>
      </c>
      <c r="T27" s="3">
        <v>1.0249999999999999</v>
      </c>
      <c r="U27" s="3">
        <v>1.0169999999999999</v>
      </c>
      <c r="X27" s="33">
        <f t="shared" si="0"/>
        <v>17</v>
      </c>
      <c r="Y27" s="4">
        <f t="shared" si="2"/>
        <v>0.99839999999999995</v>
      </c>
      <c r="Z27" s="3">
        <f t="shared" si="1"/>
        <v>32</v>
      </c>
      <c r="AE27" s="3">
        <v>42</v>
      </c>
      <c r="AF27" s="3">
        <v>0.95099999999999996</v>
      </c>
      <c r="AG27" s="3">
        <v>0.98299999999999998</v>
      </c>
      <c r="AH27" s="3">
        <v>1.008</v>
      </c>
      <c r="AI27" s="3">
        <v>1.004</v>
      </c>
      <c r="AJ27" s="3">
        <v>0.998</v>
      </c>
      <c r="AK27" s="3">
        <v>1.0089999999999999</v>
      </c>
      <c r="AL27" s="3">
        <v>1.0169999999999999</v>
      </c>
      <c r="AM27" s="3">
        <v>1.0109999999999999</v>
      </c>
      <c r="AN27" s="3">
        <v>1.014</v>
      </c>
      <c r="AO27" s="3">
        <v>0.99199999999999999</v>
      </c>
      <c r="AP27" s="3">
        <v>1.0029999999999999</v>
      </c>
      <c r="AQ27" s="3">
        <v>0.95699999999999996</v>
      </c>
      <c r="AR27" s="3">
        <v>0.96899999999999997</v>
      </c>
      <c r="AS27" s="3">
        <v>1.0329999999999999</v>
      </c>
      <c r="AT27" s="3">
        <v>1.0029999999999999</v>
      </c>
      <c r="AU27" s="3">
        <v>1.016</v>
      </c>
      <c r="AV27" s="3">
        <v>1.02</v>
      </c>
      <c r="AW27" s="3">
        <v>0.998</v>
      </c>
      <c r="AX27" s="3">
        <v>1.0329999999999999</v>
      </c>
      <c r="AY27" s="3">
        <v>0.997</v>
      </c>
      <c r="AZ27" s="33">
        <v>27</v>
      </c>
      <c r="BA27" s="4">
        <v>1.0008000000000001</v>
      </c>
      <c r="BB27" s="3">
        <v>23</v>
      </c>
    </row>
    <row r="28" spans="1:54" x14ac:dyDescent="0.2">
      <c r="A28" s="3">
        <v>24</v>
      </c>
      <c r="B28" s="3">
        <v>0.95799999999999996</v>
      </c>
      <c r="C28" s="3">
        <v>1.038</v>
      </c>
      <c r="D28" s="3">
        <v>1.006</v>
      </c>
      <c r="E28" s="3">
        <v>1.034</v>
      </c>
      <c r="F28" s="3">
        <v>0.997</v>
      </c>
      <c r="G28" s="3">
        <v>1.024</v>
      </c>
      <c r="H28" s="3">
        <v>1.0069999999999999</v>
      </c>
      <c r="I28" s="3">
        <v>0.96199999999999997</v>
      </c>
      <c r="J28" s="3">
        <v>0.99</v>
      </c>
      <c r="K28" s="3">
        <v>1.01</v>
      </c>
      <c r="L28" s="3">
        <v>1.016</v>
      </c>
      <c r="M28" s="3">
        <v>0.999</v>
      </c>
      <c r="N28" s="3">
        <v>1.0109999999999999</v>
      </c>
      <c r="O28" s="3">
        <v>1.0329999999999999</v>
      </c>
      <c r="P28" s="3">
        <v>1.004</v>
      </c>
      <c r="Q28" s="3">
        <v>0.97599999999999998</v>
      </c>
      <c r="R28" s="3">
        <v>1.022</v>
      </c>
      <c r="S28" s="3">
        <v>0.98499999999999999</v>
      </c>
      <c r="T28" s="3">
        <v>0.97399999999999998</v>
      </c>
      <c r="U28" s="3">
        <v>0.98</v>
      </c>
      <c r="X28" s="33">
        <f t="shared" si="0"/>
        <v>35</v>
      </c>
      <c r="Y28" s="4">
        <f t="shared" si="2"/>
        <v>1.0012999999999999</v>
      </c>
      <c r="Z28" s="3">
        <f t="shared" si="1"/>
        <v>20</v>
      </c>
      <c r="AE28" s="3">
        <v>8</v>
      </c>
      <c r="AF28" s="3">
        <v>0.98</v>
      </c>
      <c r="AG28" s="3">
        <v>0.97099999999999997</v>
      </c>
      <c r="AH28" s="3">
        <v>0.99099999999999999</v>
      </c>
      <c r="AI28" s="3">
        <v>0.98599999999999999</v>
      </c>
      <c r="AJ28" s="3">
        <v>1.0209999999999999</v>
      </c>
      <c r="AK28" s="3">
        <v>1.03</v>
      </c>
      <c r="AL28" s="3">
        <v>0.94299999999999995</v>
      </c>
      <c r="AM28" s="3">
        <v>1.0109999999999999</v>
      </c>
      <c r="AN28" s="3">
        <v>0.99</v>
      </c>
      <c r="AO28" s="3">
        <v>0.95</v>
      </c>
      <c r="AP28" s="3">
        <v>1.01</v>
      </c>
      <c r="AQ28" s="3">
        <v>0.97899999999999998</v>
      </c>
      <c r="AR28" s="3">
        <v>0.97899999999999998</v>
      </c>
      <c r="AS28" s="3">
        <v>1.032</v>
      </c>
      <c r="AT28" s="3">
        <v>1.028</v>
      </c>
      <c r="AU28" s="3">
        <v>1.002</v>
      </c>
      <c r="AV28" s="3">
        <v>1.0109999999999999</v>
      </c>
      <c r="AW28" s="3">
        <v>1.03</v>
      </c>
      <c r="AX28" s="3">
        <v>1.0429999999999999</v>
      </c>
      <c r="AY28" s="3">
        <v>1.0269999999999999</v>
      </c>
      <c r="AZ28" s="33">
        <v>10</v>
      </c>
      <c r="BA28" s="4">
        <v>1.0006999999999999</v>
      </c>
      <c r="BB28" s="3">
        <v>24</v>
      </c>
    </row>
    <row r="29" spans="1:54" x14ac:dyDescent="0.2">
      <c r="A29" s="3">
        <v>25</v>
      </c>
      <c r="B29" s="3">
        <v>1.0089999999999999</v>
      </c>
      <c r="C29" s="3">
        <v>1.0049999999999999</v>
      </c>
      <c r="D29" s="3">
        <v>0.98599999999999999</v>
      </c>
      <c r="E29" s="3">
        <v>1.006</v>
      </c>
      <c r="F29" s="3">
        <v>1.0469999999999999</v>
      </c>
      <c r="G29" s="3">
        <v>0.96</v>
      </c>
      <c r="H29" s="3">
        <v>0.998</v>
      </c>
      <c r="I29" s="3">
        <v>0.98399999999999999</v>
      </c>
      <c r="J29" s="3">
        <v>1.014</v>
      </c>
      <c r="K29" s="3">
        <v>0.98699999999999999</v>
      </c>
      <c r="L29" s="3">
        <v>1.0349999999999999</v>
      </c>
      <c r="M29" s="3">
        <v>1.004</v>
      </c>
      <c r="N29" s="3">
        <v>0.98899999999999999</v>
      </c>
      <c r="O29" s="3">
        <v>1.0329999999999999</v>
      </c>
      <c r="P29" s="3">
        <v>0.998</v>
      </c>
      <c r="Q29" s="3">
        <v>0.98199999999999998</v>
      </c>
      <c r="R29" s="3">
        <v>1.01</v>
      </c>
      <c r="S29" s="3">
        <v>1.07</v>
      </c>
      <c r="T29" s="3">
        <v>1.04</v>
      </c>
      <c r="U29" s="3">
        <v>0.97299999999999998</v>
      </c>
      <c r="X29" s="33">
        <f t="shared" si="0"/>
        <v>41</v>
      </c>
      <c r="Y29" s="4">
        <f t="shared" si="2"/>
        <v>1.0065</v>
      </c>
      <c r="Z29" s="3">
        <f t="shared" si="1"/>
        <v>4</v>
      </c>
      <c r="AE29" s="3">
        <v>12</v>
      </c>
      <c r="AF29" s="3">
        <v>0.96699999999999997</v>
      </c>
      <c r="AG29" s="3">
        <v>1.016</v>
      </c>
      <c r="AH29" s="3">
        <v>1.0149999999999999</v>
      </c>
      <c r="AI29" s="3">
        <v>0.97899999999999998</v>
      </c>
      <c r="AJ29" s="3">
        <v>1.028</v>
      </c>
      <c r="AK29" s="3">
        <v>1.0289999999999999</v>
      </c>
      <c r="AL29" s="3">
        <v>0.999</v>
      </c>
      <c r="AM29" s="3">
        <v>0.99199999999999999</v>
      </c>
      <c r="AN29" s="3">
        <v>1.0029999999999999</v>
      </c>
      <c r="AO29" s="3">
        <v>0.96899999999999997</v>
      </c>
      <c r="AP29" s="3">
        <v>0.97</v>
      </c>
      <c r="AQ29" s="3">
        <v>1.006</v>
      </c>
      <c r="AR29" s="3">
        <v>0.95499999999999996</v>
      </c>
      <c r="AS29" s="3">
        <v>1.0129999999999999</v>
      </c>
      <c r="AT29" s="3">
        <v>0.97099999999999997</v>
      </c>
      <c r="AU29" s="3">
        <v>1.016</v>
      </c>
      <c r="AV29" s="3">
        <v>1.0309999999999999</v>
      </c>
      <c r="AW29" s="3">
        <v>1.002</v>
      </c>
      <c r="AX29" s="3">
        <v>1.01</v>
      </c>
      <c r="AY29" s="3">
        <v>1.0349999999999999</v>
      </c>
      <c r="AZ29" s="33">
        <v>3</v>
      </c>
      <c r="BA29" s="4">
        <v>1.0003</v>
      </c>
      <c r="BB29" s="3">
        <v>25</v>
      </c>
    </row>
    <row r="30" spans="1:54" x14ac:dyDescent="0.2">
      <c r="A30" s="3">
        <v>26</v>
      </c>
      <c r="B30" s="3">
        <v>0.98899999999999999</v>
      </c>
      <c r="C30" s="3">
        <v>0.996</v>
      </c>
      <c r="D30" s="3">
        <v>1.0149999999999999</v>
      </c>
      <c r="E30" s="3">
        <v>0.99399999999999999</v>
      </c>
      <c r="F30" s="3">
        <v>0.95499999999999996</v>
      </c>
      <c r="G30" s="3">
        <v>1.046</v>
      </c>
      <c r="H30" s="3">
        <v>0.999</v>
      </c>
      <c r="I30" s="3">
        <v>1.0149999999999999</v>
      </c>
      <c r="J30" s="3">
        <v>0.98899999999999999</v>
      </c>
      <c r="K30" s="3">
        <v>1.012</v>
      </c>
      <c r="L30" s="3">
        <v>0.96699999999999997</v>
      </c>
      <c r="M30" s="3">
        <v>0.99199999999999999</v>
      </c>
      <c r="N30" s="3">
        <v>1.008</v>
      </c>
      <c r="O30" s="3">
        <v>0.97299999999999998</v>
      </c>
      <c r="P30" s="3">
        <v>0.999</v>
      </c>
      <c r="Q30" s="3">
        <v>1.018</v>
      </c>
      <c r="R30" s="3">
        <v>0.98799999999999999</v>
      </c>
      <c r="S30" s="3">
        <v>0.93600000000000005</v>
      </c>
      <c r="T30" s="3">
        <v>0.95799999999999996</v>
      </c>
      <c r="U30" s="3">
        <v>1.0249999999999999</v>
      </c>
      <c r="X30" s="33">
        <f t="shared" si="0"/>
        <v>11</v>
      </c>
      <c r="Y30" s="4">
        <f t="shared" si="2"/>
        <v>0.99369999999999992</v>
      </c>
      <c r="Z30" s="3">
        <f t="shared" si="1"/>
        <v>47</v>
      </c>
      <c r="AE30" s="3">
        <v>17</v>
      </c>
      <c r="AF30" s="3">
        <v>0.995</v>
      </c>
      <c r="AG30" s="3">
        <v>1</v>
      </c>
      <c r="AH30" s="3">
        <v>1.0089999999999999</v>
      </c>
      <c r="AI30" s="3">
        <v>0.98599999999999999</v>
      </c>
      <c r="AJ30" s="3">
        <v>0.98099999999999998</v>
      </c>
      <c r="AK30" s="3">
        <v>1.0269999999999999</v>
      </c>
      <c r="AL30" s="3">
        <v>0.96299999999999997</v>
      </c>
      <c r="AM30" s="3">
        <v>1.0029999999999999</v>
      </c>
      <c r="AN30" s="3">
        <v>0.97699999999999998</v>
      </c>
      <c r="AO30" s="3">
        <v>1.0009999999999999</v>
      </c>
      <c r="AP30" s="3">
        <v>1.0289999999999999</v>
      </c>
      <c r="AQ30" s="3">
        <v>1.0109999999999999</v>
      </c>
      <c r="AR30" s="3">
        <v>1.0429999999999999</v>
      </c>
      <c r="AS30" s="3">
        <v>0.98</v>
      </c>
      <c r="AT30" s="3">
        <v>1.0329999999999999</v>
      </c>
      <c r="AU30" s="3">
        <v>0.99299999999999999</v>
      </c>
      <c r="AV30" s="3">
        <v>0.98099999999999998</v>
      </c>
      <c r="AW30" s="3">
        <v>0.97499999999999998</v>
      </c>
      <c r="AX30" s="3">
        <v>0.996</v>
      </c>
      <c r="AY30" s="3">
        <v>1.018</v>
      </c>
      <c r="AZ30" s="33">
        <v>15</v>
      </c>
      <c r="BA30" s="4">
        <v>1.0000500000000001</v>
      </c>
      <c r="BB30" s="3">
        <v>26</v>
      </c>
    </row>
    <row r="31" spans="1:54" x14ac:dyDescent="0.2">
      <c r="A31" s="3">
        <v>27</v>
      </c>
      <c r="B31" s="3">
        <v>0.98199999999999998</v>
      </c>
      <c r="C31" s="3">
        <v>1.044</v>
      </c>
      <c r="D31" s="3">
        <v>1.022</v>
      </c>
      <c r="E31" s="3">
        <v>0.95599999999999996</v>
      </c>
      <c r="F31" s="3">
        <v>0.98</v>
      </c>
      <c r="G31" s="3">
        <v>1.008</v>
      </c>
      <c r="H31" s="3">
        <v>0.999</v>
      </c>
      <c r="I31" s="3">
        <v>1.008</v>
      </c>
      <c r="J31" s="3">
        <v>1.034</v>
      </c>
      <c r="K31" s="3">
        <v>0.97199999999999998</v>
      </c>
      <c r="L31" s="3">
        <v>1.0009999999999999</v>
      </c>
      <c r="M31" s="3">
        <v>1.008</v>
      </c>
      <c r="N31" s="3">
        <v>0.96</v>
      </c>
      <c r="O31" s="3">
        <v>0.98399999999999999</v>
      </c>
      <c r="P31" s="3">
        <v>1.0229999999999999</v>
      </c>
      <c r="Q31" s="3">
        <v>1.0009999999999999</v>
      </c>
      <c r="R31" s="3">
        <v>0.98899999999999999</v>
      </c>
      <c r="S31" s="3">
        <v>1.0229999999999999</v>
      </c>
      <c r="T31" s="3">
        <v>1.044</v>
      </c>
      <c r="U31" s="3">
        <v>1.0349999999999999</v>
      </c>
      <c r="X31" s="33">
        <f t="shared" si="0"/>
        <v>3</v>
      </c>
      <c r="Y31" s="4">
        <f t="shared" si="2"/>
        <v>1.0036499999999999</v>
      </c>
      <c r="Z31" s="3">
        <f t="shared" si="1"/>
        <v>11</v>
      </c>
      <c r="AE31" s="3">
        <v>11</v>
      </c>
      <c r="AF31" s="3">
        <v>1.0349999999999999</v>
      </c>
      <c r="AG31" s="3">
        <v>0.98199999999999998</v>
      </c>
      <c r="AH31" s="3">
        <v>0.98199999999999998</v>
      </c>
      <c r="AI31" s="3">
        <v>1.022</v>
      </c>
      <c r="AJ31" s="3">
        <v>0.97099999999999997</v>
      </c>
      <c r="AK31" s="3">
        <v>0.97499999999999998</v>
      </c>
      <c r="AL31" s="3">
        <v>0.997</v>
      </c>
      <c r="AM31" s="3">
        <v>1.01</v>
      </c>
      <c r="AN31" s="3">
        <v>1</v>
      </c>
      <c r="AO31" s="3">
        <v>1.0289999999999999</v>
      </c>
      <c r="AP31" s="3">
        <v>1.0289999999999999</v>
      </c>
      <c r="AQ31" s="3">
        <v>0.99099999999999999</v>
      </c>
      <c r="AR31" s="3">
        <v>1.0529999999999999</v>
      </c>
      <c r="AS31" s="3">
        <v>0.98499999999999999</v>
      </c>
      <c r="AT31" s="3">
        <v>1.03</v>
      </c>
      <c r="AU31" s="3">
        <v>0.98399999999999999</v>
      </c>
      <c r="AV31" s="3">
        <v>0.97499999999999998</v>
      </c>
      <c r="AW31" s="3">
        <v>0.999</v>
      </c>
      <c r="AX31" s="3">
        <v>0.98499999999999999</v>
      </c>
      <c r="AY31" s="3">
        <v>0.96299999999999997</v>
      </c>
      <c r="AZ31" s="33">
        <v>49</v>
      </c>
      <c r="BA31" s="4">
        <v>0.99985000000000002</v>
      </c>
      <c r="BB31" s="3">
        <v>27</v>
      </c>
    </row>
    <row r="32" spans="1:54" x14ac:dyDescent="0.2">
      <c r="A32" s="3">
        <v>28</v>
      </c>
      <c r="B32" s="3">
        <v>1.016</v>
      </c>
      <c r="C32" s="3">
        <v>0.95599999999999996</v>
      </c>
      <c r="D32" s="3">
        <v>0.97599999999999998</v>
      </c>
      <c r="E32" s="3">
        <v>1.0449999999999999</v>
      </c>
      <c r="F32" s="3">
        <v>1.0229999999999999</v>
      </c>
      <c r="G32" s="3">
        <v>0.99199999999999999</v>
      </c>
      <c r="H32" s="3">
        <v>0.999</v>
      </c>
      <c r="I32" s="3">
        <v>0.99199999999999999</v>
      </c>
      <c r="J32" s="3">
        <v>0.97</v>
      </c>
      <c r="K32" s="3">
        <v>1.03</v>
      </c>
      <c r="L32" s="3">
        <v>0.998</v>
      </c>
      <c r="M32" s="3">
        <v>0.98899999999999999</v>
      </c>
      <c r="N32" s="3">
        <v>1.0389999999999999</v>
      </c>
      <c r="O32" s="3">
        <v>1.0149999999999999</v>
      </c>
      <c r="P32" s="3">
        <v>0.97799999999999998</v>
      </c>
      <c r="Q32" s="3">
        <v>1.006</v>
      </c>
      <c r="R32" s="3">
        <v>1.014</v>
      </c>
      <c r="S32" s="3">
        <v>0.97299999999999998</v>
      </c>
      <c r="T32" s="3">
        <v>0.96099999999999997</v>
      </c>
      <c r="U32" s="3">
        <v>0.96599999999999997</v>
      </c>
      <c r="X32" s="33">
        <f t="shared" si="0"/>
        <v>46</v>
      </c>
      <c r="Y32" s="4">
        <f t="shared" si="2"/>
        <v>0.99689999999999979</v>
      </c>
      <c r="Z32" s="3">
        <f t="shared" si="1"/>
        <v>37</v>
      </c>
      <c r="AE32" s="3">
        <v>18</v>
      </c>
      <c r="AF32" s="3">
        <v>1.004</v>
      </c>
      <c r="AG32" s="3">
        <v>1</v>
      </c>
      <c r="AH32" s="3">
        <v>0.99399999999999999</v>
      </c>
      <c r="AI32" s="3">
        <v>1.0149999999999999</v>
      </c>
      <c r="AJ32" s="3">
        <v>1.0189999999999999</v>
      </c>
      <c r="AK32" s="3">
        <v>0.97</v>
      </c>
      <c r="AL32" s="3">
        <v>1.036</v>
      </c>
      <c r="AM32" s="3">
        <v>0.996</v>
      </c>
      <c r="AN32" s="3">
        <v>1.0209999999999999</v>
      </c>
      <c r="AO32" s="3">
        <v>0.999</v>
      </c>
      <c r="AP32" s="3">
        <v>0.97099999999999997</v>
      </c>
      <c r="AQ32" s="3">
        <v>0.999</v>
      </c>
      <c r="AR32" s="3">
        <v>0.95699999999999996</v>
      </c>
      <c r="AS32" s="3">
        <v>1.016</v>
      </c>
      <c r="AT32" s="3">
        <v>0.96599999999999997</v>
      </c>
      <c r="AU32" s="3">
        <v>1.0049999999999999</v>
      </c>
      <c r="AV32" s="3">
        <v>1.018</v>
      </c>
      <c r="AW32" s="3">
        <v>1.024</v>
      </c>
      <c r="AX32" s="3">
        <v>1</v>
      </c>
      <c r="AY32" s="3">
        <v>0.98199999999999998</v>
      </c>
      <c r="AZ32" s="33">
        <v>34</v>
      </c>
      <c r="BA32" s="4">
        <v>0.99960000000000004</v>
      </c>
      <c r="BB32" s="3">
        <v>28</v>
      </c>
    </row>
    <row r="33" spans="1:54" x14ac:dyDescent="0.2">
      <c r="A33" s="3">
        <v>29</v>
      </c>
      <c r="B33" s="3">
        <v>0.98799999999999999</v>
      </c>
      <c r="C33" s="3">
        <v>1.0009999999999999</v>
      </c>
      <c r="D33" s="3">
        <v>1.024</v>
      </c>
      <c r="E33" s="3">
        <v>0.97099999999999997</v>
      </c>
      <c r="F33" s="3">
        <v>0.95799999999999996</v>
      </c>
      <c r="G33" s="3">
        <v>0.99099999999999999</v>
      </c>
      <c r="H33" s="3">
        <v>0.99</v>
      </c>
      <c r="I33" s="3">
        <v>1.002</v>
      </c>
      <c r="J33" s="3">
        <v>0.95899999999999996</v>
      </c>
      <c r="K33" s="3">
        <v>1.0149999999999999</v>
      </c>
      <c r="L33" s="3">
        <v>1.008</v>
      </c>
      <c r="M33" s="3">
        <v>0.92400000000000004</v>
      </c>
      <c r="N33" s="3">
        <v>0.996</v>
      </c>
      <c r="O33" s="3">
        <v>0.99299999999999999</v>
      </c>
      <c r="P33" s="3">
        <v>1.03</v>
      </c>
      <c r="Q33" s="3">
        <v>0.96299999999999997</v>
      </c>
      <c r="R33" s="3">
        <v>0.998</v>
      </c>
      <c r="S33" s="3">
        <v>1.0069999999999999</v>
      </c>
      <c r="T33" s="3">
        <v>0.96299999999999997</v>
      </c>
      <c r="U33" s="3">
        <v>1.018</v>
      </c>
      <c r="X33" s="33">
        <f t="shared" si="0"/>
        <v>15</v>
      </c>
      <c r="Y33" s="4">
        <f t="shared" si="2"/>
        <v>0.98995000000000011</v>
      </c>
      <c r="Z33" s="3">
        <f t="shared" si="1"/>
        <v>50</v>
      </c>
      <c r="AE33" s="3">
        <v>45</v>
      </c>
      <c r="AF33" s="3">
        <v>0.97699999999999998</v>
      </c>
      <c r="AG33" s="3">
        <v>0.96599999999999997</v>
      </c>
      <c r="AH33" s="3">
        <v>1.034</v>
      </c>
      <c r="AI33" s="3">
        <v>1.0069999999999999</v>
      </c>
      <c r="AJ33" s="3">
        <v>1.0529999999999999</v>
      </c>
      <c r="AK33" s="3">
        <v>0.95399999999999996</v>
      </c>
      <c r="AL33" s="3">
        <v>0.96599999999999997</v>
      </c>
      <c r="AM33" s="3">
        <v>0.97099999999999997</v>
      </c>
      <c r="AN33" s="3">
        <v>0.98499999999999999</v>
      </c>
      <c r="AO33" s="3">
        <v>1.0289999999999999</v>
      </c>
      <c r="AP33" s="3">
        <v>1.032</v>
      </c>
      <c r="AQ33" s="3">
        <v>1.032</v>
      </c>
      <c r="AR33" s="3">
        <v>0.97099999999999997</v>
      </c>
      <c r="AS33" s="3">
        <v>1.0089999999999999</v>
      </c>
      <c r="AT33" s="3">
        <v>1.022</v>
      </c>
      <c r="AU33" s="3">
        <v>1.0169999999999999</v>
      </c>
      <c r="AV33" s="3">
        <v>1.0089999999999999</v>
      </c>
      <c r="AW33" s="3">
        <v>0.95</v>
      </c>
      <c r="AX33" s="3">
        <v>1.002</v>
      </c>
      <c r="AY33" s="3">
        <v>1.006</v>
      </c>
      <c r="AZ33" s="33">
        <v>23</v>
      </c>
      <c r="BA33" s="4">
        <v>0.99960000000000004</v>
      </c>
      <c r="BB33" s="3">
        <v>28</v>
      </c>
    </row>
    <row r="34" spans="1:54" x14ac:dyDescent="0.2">
      <c r="A34" s="3">
        <v>30</v>
      </c>
      <c r="B34" s="3">
        <v>1.0129999999999999</v>
      </c>
      <c r="C34" s="3">
        <v>0.997</v>
      </c>
      <c r="D34" s="3">
        <v>0.97799999999999998</v>
      </c>
      <c r="E34" s="3">
        <v>1.028</v>
      </c>
      <c r="F34" s="3">
        <v>1.042</v>
      </c>
      <c r="G34" s="3">
        <v>1.008</v>
      </c>
      <c r="H34" s="3">
        <v>1.0069999999999999</v>
      </c>
      <c r="I34" s="3">
        <v>0.995</v>
      </c>
      <c r="J34" s="3">
        <v>1.046</v>
      </c>
      <c r="K34" s="3">
        <v>0.98299999999999998</v>
      </c>
      <c r="L34" s="3">
        <v>0.99</v>
      </c>
      <c r="M34" s="3">
        <v>1.0780000000000001</v>
      </c>
      <c r="N34" s="3">
        <v>1.002</v>
      </c>
      <c r="O34" s="3">
        <v>1.0049999999999999</v>
      </c>
      <c r="P34" s="3">
        <v>0.96899999999999997</v>
      </c>
      <c r="Q34" s="3">
        <v>1.036</v>
      </c>
      <c r="R34" s="3">
        <v>1</v>
      </c>
      <c r="S34" s="3">
        <v>0.99099999999999999</v>
      </c>
      <c r="T34" s="3">
        <v>1.038</v>
      </c>
      <c r="U34" s="3">
        <v>0.97899999999999998</v>
      </c>
      <c r="X34" s="33">
        <f t="shared" si="0"/>
        <v>37</v>
      </c>
      <c r="Y34" s="4">
        <f t="shared" si="2"/>
        <v>1.00925</v>
      </c>
      <c r="Z34" s="3">
        <f t="shared" si="1"/>
        <v>1</v>
      </c>
      <c r="AE34" s="3">
        <v>21</v>
      </c>
      <c r="AF34" s="3">
        <v>1.0289999999999999</v>
      </c>
      <c r="AG34" s="3">
        <v>1.006</v>
      </c>
      <c r="AH34" s="3">
        <v>1.014</v>
      </c>
      <c r="AI34" s="3">
        <v>1.002</v>
      </c>
      <c r="AJ34" s="3">
        <v>0.97799999999999998</v>
      </c>
      <c r="AK34" s="3">
        <v>1.046</v>
      </c>
      <c r="AL34" s="3">
        <v>1.022</v>
      </c>
      <c r="AM34" s="3">
        <v>1.0009999999999999</v>
      </c>
      <c r="AN34" s="3">
        <v>1.006</v>
      </c>
      <c r="AO34" s="3">
        <v>0.98199999999999998</v>
      </c>
      <c r="AP34" s="3">
        <v>0.997</v>
      </c>
      <c r="AQ34" s="3">
        <v>1.014</v>
      </c>
      <c r="AR34" s="3">
        <v>0.96499999999999997</v>
      </c>
      <c r="AS34" s="3">
        <v>0.97499999999999998</v>
      </c>
      <c r="AT34" s="3">
        <v>0.996</v>
      </c>
      <c r="AU34" s="3">
        <v>0.97899999999999998</v>
      </c>
      <c r="AV34" s="3">
        <v>1.0229999999999999</v>
      </c>
      <c r="AW34" s="3">
        <v>0.95199999999999996</v>
      </c>
      <c r="AX34" s="3">
        <v>0.97699999999999998</v>
      </c>
      <c r="AY34" s="3">
        <v>1.0209999999999999</v>
      </c>
      <c r="AZ34" s="33">
        <v>13</v>
      </c>
      <c r="BA34" s="4">
        <v>0.99925000000000019</v>
      </c>
      <c r="BB34" s="3">
        <v>30</v>
      </c>
    </row>
    <row r="35" spans="1:54" x14ac:dyDescent="0.2">
      <c r="A35" s="3">
        <v>31</v>
      </c>
      <c r="B35" s="3">
        <v>0.99</v>
      </c>
      <c r="C35" s="3">
        <v>1.0149999999999999</v>
      </c>
      <c r="D35" s="3">
        <v>1.0129999999999999</v>
      </c>
      <c r="E35" s="3">
        <v>1.026</v>
      </c>
      <c r="F35" s="3">
        <v>1.0169999999999999</v>
      </c>
      <c r="G35" s="3">
        <v>1.0389999999999999</v>
      </c>
      <c r="H35" s="3">
        <v>1.0289999999999999</v>
      </c>
      <c r="I35" s="3">
        <v>1.0029999999999999</v>
      </c>
      <c r="J35" s="3">
        <v>0.99299999999999999</v>
      </c>
      <c r="K35" s="3">
        <v>0.95699999999999996</v>
      </c>
      <c r="L35" s="3">
        <v>0.96899999999999997</v>
      </c>
      <c r="M35" s="3">
        <v>0.96799999999999997</v>
      </c>
      <c r="N35" s="3">
        <v>1.026</v>
      </c>
      <c r="O35" s="3">
        <v>1.004</v>
      </c>
      <c r="P35" s="3">
        <v>1.008</v>
      </c>
      <c r="Q35" s="3">
        <v>1.0089999999999999</v>
      </c>
      <c r="R35" s="3">
        <v>0.95699999999999996</v>
      </c>
      <c r="S35" s="3">
        <v>0.98299999999999998</v>
      </c>
      <c r="T35" s="3">
        <v>0.999</v>
      </c>
      <c r="U35" s="3">
        <v>1.0369999999999999</v>
      </c>
      <c r="X35" s="33">
        <f t="shared" si="0"/>
        <v>2</v>
      </c>
      <c r="Y35" s="4">
        <f t="shared" si="2"/>
        <v>1.0021</v>
      </c>
      <c r="Z35" s="3">
        <f t="shared" si="1"/>
        <v>16</v>
      </c>
      <c r="AE35" s="3">
        <v>9</v>
      </c>
      <c r="AF35" s="3">
        <v>0.99399999999999999</v>
      </c>
      <c r="AG35" s="3">
        <v>1.0189999999999999</v>
      </c>
      <c r="AH35" s="3">
        <v>1.04</v>
      </c>
      <c r="AI35" s="3">
        <v>1.05</v>
      </c>
      <c r="AJ35" s="3">
        <v>0.95399999999999996</v>
      </c>
      <c r="AK35" s="3">
        <v>0.99</v>
      </c>
      <c r="AL35" s="3">
        <v>0.98799999999999999</v>
      </c>
      <c r="AM35" s="3">
        <v>0.97699999999999998</v>
      </c>
      <c r="AN35" s="3">
        <v>1.008</v>
      </c>
      <c r="AO35" s="3">
        <v>1.028</v>
      </c>
      <c r="AP35" s="3">
        <v>1.04</v>
      </c>
      <c r="AQ35" s="3">
        <v>0.98499999999999999</v>
      </c>
      <c r="AR35" s="3">
        <v>1.0089999999999999</v>
      </c>
      <c r="AS35" s="3">
        <v>0.94599999999999995</v>
      </c>
      <c r="AT35" s="3">
        <v>1.004</v>
      </c>
      <c r="AU35" s="3">
        <v>0.98499999999999999</v>
      </c>
      <c r="AV35" s="3">
        <v>0.98299999999999998</v>
      </c>
      <c r="AW35" s="3">
        <v>1.0069999999999999</v>
      </c>
      <c r="AX35" s="3">
        <v>1.0069999999999999</v>
      </c>
      <c r="AY35" s="3">
        <v>0.96899999999999997</v>
      </c>
      <c r="AZ35" s="33">
        <v>45</v>
      </c>
      <c r="BA35" s="4">
        <v>0.9991500000000002</v>
      </c>
      <c r="BB35" s="3">
        <v>31</v>
      </c>
    </row>
    <row r="36" spans="1:54" x14ac:dyDescent="0.2">
      <c r="A36" s="3">
        <v>32</v>
      </c>
      <c r="B36" s="3">
        <v>1.0069999999999999</v>
      </c>
      <c r="C36" s="3">
        <v>0.98899999999999999</v>
      </c>
      <c r="D36" s="3">
        <v>0.98799999999999999</v>
      </c>
      <c r="E36" s="3">
        <v>0.97399999999999998</v>
      </c>
      <c r="F36" s="3">
        <v>0.98199999999999998</v>
      </c>
      <c r="G36" s="3">
        <v>0.96</v>
      </c>
      <c r="H36" s="3">
        <v>0.96899999999999997</v>
      </c>
      <c r="I36" s="3">
        <v>0.998</v>
      </c>
      <c r="J36" s="3">
        <v>1.0049999999999999</v>
      </c>
      <c r="K36" s="3">
        <v>1.042</v>
      </c>
      <c r="L36" s="3">
        <v>1.03</v>
      </c>
      <c r="M36" s="3">
        <v>1.03</v>
      </c>
      <c r="N36" s="3">
        <v>0.97199999999999998</v>
      </c>
      <c r="O36" s="3">
        <v>0.99399999999999999</v>
      </c>
      <c r="P36" s="3">
        <v>0.99</v>
      </c>
      <c r="Q36" s="3">
        <v>0.98799999999999999</v>
      </c>
      <c r="R36" s="3">
        <v>1.0429999999999999</v>
      </c>
      <c r="S36" s="3">
        <v>1.0149999999999999</v>
      </c>
      <c r="T36" s="3">
        <v>1.002</v>
      </c>
      <c r="U36" s="3">
        <v>0.96399999999999997</v>
      </c>
      <c r="X36" s="33">
        <f t="shared" si="0"/>
        <v>48</v>
      </c>
      <c r="Y36" s="4">
        <f t="shared" si="2"/>
        <v>0.99709999999999988</v>
      </c>
      <c r="Z36" s="3">
        <f t="shared" si="1"/>
        <v>36</v>
      </c>
      <c r="AE36" s="3">
        <v>23</v>
      </c>
      <c r="AF36" s="3">
        <v>1.0489999999999999</v>
      </c>
      <c r="AG36" s="3">
        <v>0.96299999999999997</v>
      </c>
      <c r="AH36" s="3">
        <v>0.995</v>
      </c>
      <c r="AI36" s="3">
        <v>0.96699999999999997</v>
      </c>
      <c r="AJ36" s="3">
        <v>1.0009999999999999</v>
      </c>
      <c r="AK36" s="3">
        <v>0.97699999999999998</v>
      </c>
      <c r="AL36" s="3">
        <v>0.99</v>
      </c>
      <c r="AM36" s="3">
        <v>1.038</v>
      </c>
      <c r="AN36" s="3">
        <v>1.006</v>
      </c>
      <c r="AO36" s="3">
        <v>0.99299999999999999</v>
      </c>
      <c r="AP36" s="3">
        <v>0.98299999999999998</v>
      </c>
      <c r="AQ36" s="3">
        <v>0.999</v>
      </c>
      <c r="AR36" s="3">
        <v>0.98799999999999999</v>
      </c>
      <c r="AS36" s="3">
        <v>0.96799999999999997</v>
      </c>
      <c r="AT36" s="3">
        <v>0.99299999999999999</v>
      </c>
      <c r="AU36" s="3">
        <v>1.026</v>
      </c>
      <c r="AV36" s="3">
        <v>0.97599999999999998</v>
      </c>
      <c r="AW36" s="3">
        <v>1.014</v>
      </c>
      <c r="AX36" s="3">
        <v>1.0249999999999999</v>
      </c>
      <c r="AY36" s="3">
        <v>1.0169999999999999</v>
      </c>
      <c r="AZ36" s="33">
        <v>17</v>
      </c>
      <c r="BA36" s="4">
        <v>0.99839999999999995</v>
      </c>
      <c r="BB36" s="3">
        <v>32</v>
      </c>
    </row>
    <row r="37" spans="1:54" x14ac:dyDescent="0.2">
      <c r="A37" s="3">
        <v>33</v>
      </c>
      <c r="B37" s="3">
        <v>0.996</v>
      </c>
      <c r="C37" s="3">
        <v>0.98799999999999999</v>
      </c>
      <c r="D37" s="3">
        <v>0.996</v>
      </c>
      <c r="E37" s="3">
        <v>1.016</v>
      </c>
      <c r="F37" s="3">
        <v>0.97199999999999998</v>
      </c>
      <c r="G37" s="3">
        <v>0.99299999999999999</v>
      </c>
      <c r="H37" s="3">
        <v>0.999</v>
      </c>
      <c r="I37" s="3">
        <v>0.98599999999999999</v>
      </c>
      <c r="J37" s="3">
        <v>0.95699999999999996</v>
      </c>
      <c r="K37" s="3">
        <v>1</v>
      </c>
      <c r="L37" s="3">
        <v>1.0229999999999999</v>
      </c>
      <c r="M37" s="3">
        <v>0.96899999999999997</v>
      </c>
      <c r="N37" s="3">
        <v>1.0489999999999999</v>
      </c>
      <c r="O37" s="3">
        <v>1.0189999999999999</v>
      </c>
      <c r="P37" s="3">
        <v>0.98299999999999998</v>
      </c>
      <c r="Q37" s="3">
        <v>0.95499999999999996</v>
      </c>
      <c r="R37" s="3">
        <v>1.012</v>
      </c>
      <c r="S37" s="3">
        <v>0.98699999999999999</v>
      </c>
      <c r="T37" s="3">
        <v>1.0269999999999999</v>
      </c>
      <c r="U37" s="3">
        <v>0.98599999999999999</v>
      </c>
      <c r="X37" s="33">
        <f t="shared" si="0"/>
        <v>32</v>
      </c>
      <c r="Y37" s="4">
        <f t="shared" si="2"/>
        <v>0.99565000000000003</v>
      </c>
      <c r="Z37" s="3">
        <f t="shared" si="1"/>
        <v>43</v>
      </c>
      <c r="AE37" s="3">
        <v>16</v>
      </c>
      <c r="AF37" s="3">
        <v>0.998</v>
      </c>
      <c r="AG37" s="3">
        <v>1.0069999999999999</v>
      </c>
      <c r="AH37" s="3">
        <v>0.98199999999999998</v>
      </c>
      <c r="AI37" s="3">
        <v>1.0069999999999999</v>
      </c>
      <c r="AJ37" s="3">
        <v>1.028</v>
      </c>
      <c r="AK37" s="3">
        <v>1.0329999999999999</v>
      </c>
      <c r="AL37" s="3">
        <v>1.03</v>
      </c>
      <c r="AM37" s="3">
        <v>0.98699999999999999</v>
      </c>
      <c r="AN37" s="3">
        <v>1.012</v>
      </c>
      <c r="AO37" s="3">
        <v>1</v>
      </c>
      <c r="AP37" s="3">
        <v>1.002</v>
      </c>
      <c r="AQ37" s="3">
        <v>0.97899999999999998</v>
      </c>
      <c r="AR37" s="3">
        <v>1.0409999999999999</v>
      </c>
      <c r="AS37" s="3">
        <v>1.004</v>
      </c>
      <c r="AT37" s="3">
        <v>0.97499999999999998</v>
      </c>
      <c r="AU37" s="3">
        <v>0.94899999999999995</v>
      </c>
      <c r="AV37" s="3">
        <v>0.96</v>
      </c>
      <c r="AW37" s="3">
        <v>1.0049999999999999</v>
      </c>
      <c r="AX37" s="3">
        <v>0.99299999999999999</v>
      </c>
      <c r="AY37" s="3">
        <v>0.97599999999999998</v>
      </c>
      <c r="AZ37" s="33">
        <v>39</v>
      </c>
      <c r="BA37" s="4">
        <v>0.99839999999999984</v>
      </c>
      <c r="BB37" s="3">
        <v>33</v>
      </c>
    </row>
    <row r="38" spans="1:54" x14ac:dyDescent="0.2">
      <c r="A38" s="3">
        <v>34</v>
      </c>
      <c r="B38" s="3">
        <v>1.002</v>
      </c>
      <c r="C38" s="3">
        <v>1.008</v>
      </c>
      <c r="D38" s="3">
        <v>1.0029999999999999</v>
      </c>
      <c r="E38" s="3">
        <v>0.98599999999999999</v>
      </c>
      <c r="F38" s="3">
        <v>1.0249999999999999</v>
      </c>
      <c r="G38" s="3">
        <v>1.002</v>
      </c>
      <c r="H38" s="3">
        <v>1.0009999999999999</v>
      </c>
      <c r="I38" s="3">
        <v>1.0109999999999999</v>
      </c>
      <c r="J38" s="3">
        <v>1.042</v>
      </c>
      <c r="K38" s="3">
        <v>1.004</v>
      </c>
      <c r="L38" s="3">
        <v>0.97599999999999998</v>
      </c>
      <c r="M38" s="3">
        <v>1.0309999999999999</v>
      </c>
      <c r="N38" s="3">
        <v>0.95299999999999996</v>
      </c>
      <c r="O38" s="3">
        <v>0.98099999999999998</v>
      </c>
      <c r="P38" s="3">
        <v>1.0149999999999999</v>
      </c>
      <c r="Q38" s="3">
        <v>1.0449999999999999</v>
      </c>
      <c r="R38" s="3">
        <v>0.99</v>
      </c>
      <c r="S38" s="3">
        <v>1.0109999999999999</v>
      </c>
      <c r="T38" s="3">
        <v>0.97899999999999998</v>
      </c>
      <c r="U38" s="3">
        <v>1.0149999999999999</v>
      </c>
      <c r="X38" s="33">
        <f t="shared" si="0"/>
        <v>20</v>
      </c>
      <c r="Y38" s="4">
        <f t="shared" si="2"/>
        <v>1.004</v>
      </c>
      <c r="Z38" s="3">
        <f t="shared" si="1"/>
        <v>9</v>
      </c>
      <c r="AE38" s="3">
        <v>41</v>
      </c>
      <c r="AF38" s="3">
        <v>1.048</v>
      </c>
      <c r="AG38" s="3">
        <v>1.018</v>
      </c>
      <c r="AH38" s="3">
        <v>0.99099999999999999</v>
      </c>
      <c r="AI38" s="3">
        <v>0.995</v>
      </c>
      <c r="AJ38" s="3">
        <v>1.0009999999999999</v>
      </c>
      <c r="AK38" s="3">
        <v>0.98799999999999999</v>
      </c>
      <c r="AL38" s="3">
        <v>0.98399999999999999</v>
      </c>
      <c r="AM38" s="3">
        <v>0.98699999999999999</v>
      </c>
      <c r="AN38" s="3">
        <v>0.98199999999999998</v>
      </c>
      <c r="AO38" s="3">
        <v>1.0049999999999999</v>
      </c>
      <c r="AP38" s="3">
        <v>0.99399999999999999</v>
      </c>
      <c r="AQ38" s="3">
        <v>1.0449999999999999</v>
      </c>
      <c r="AR38" s="3">
        <v>1.03</v>
      </c>
      <c r="AS38" s="3">
        <v>0.97299999999999998</v>
      </c>
      <c r="AT38" s="3">
        <v>0.99199999999999999</v>
      </c>
      <c r="AU38" s="3">
        <v>0.98199999999999998</v>
      </c>
      <c r="AV38" s="3">
        <v>0.98099999999999998</v>
      </c>
      <c r="AW38" s="3">
        <v>1</v>
      </c>
      <c r="AX38" s="3">
        <v>0.96599999999999997</v>
      </c>
      <c r="AY38" s="3">
        <v>1</v>
      </c>
      <c r="AZ38" s="33">
        <v>25</v>
      </c>
      <c r="BA38" s="4">
        <v>0.99809999999999999</v>
      </c>
      <c r="BB38" s="3">
        <v>34</v>
      </c>
    </row>
    <row r="39" spans="1:54" x14ac:dyDescent="0.2">
      <c r="A39" s="3">
        <v>35</v>
      </c>
      <c r="B39" s="3">
        <v>0.99299999999999999</v>
      </c>
      <c r="C39" s="3">
        <v>1.036</v>
      </c>
      <c r="D39" s="3">
        <v>0.98899999999999999</v>
      </c>
      <c r="E39" s="3">
        <v>1.0289999999999999</v>
      </c>
      <c r="F39" s="3">
        <v>1.0029999999999999</v>
      </c>
      <c r="G39" s="3">
        <v>1.02</v>
      </c>
      <c r="H39" s="3">
        <v>0.99299999999999999</v>
      </c>
      <c r="I39" s="3">
        <v>1.069</v>
      </c>
      <c r="J39" s="3">
        <v>1.032</v>
      </c>
      <c r="K39" s="3">
        <v>1.0029999999999999</v>
      </c>
      <c r="L39" s="3">
        <v>1.0189999999999999</v>
      </c>
      <c r="M39" s="3">
        <v>0.99399999999999999</v>
      </c>
      <c r="N39" s="3">
        <v>0.97399999999999998</v>
      </c>
      <c r="O39" s="3">
        <v>0.99299999999999999</v>
      </c>
      <c r="P39" s="3">
        <v>1.0029999999999999</v>
      </c>
      <c r="Q39" s="3">
        <v>0.96799999999999997</v>
      </c>
      <c r="R39" s="3">
        <v>1.0009999999999999</v>
      </c>
      <c r="S39" s="3">
        <v>0.996</v>
      </c>
      <c r="T39" s="3">
        <v>1.0229999999999999</v>
      </c>
      <c r="U39" s="3">
        <v>0.98299999999999998</v>
      </c>
      <c r="X39" s="33">
        <f t="shared" si="0"/>
        <v>33</v>
      </c>
      <c r="Y39" s="4">
        <f t="shared" si="2"/>
        <v>1.0060500000000001</v>
      </c>
      <c r="Z39" s="3">
        <f t="shared" si="1"/>
        <v>5</v>
      </c>
      <c r="AE39" s="3">
        <v>3</v>
      </c>
      <c r="AF39" s="3">
        <v>0.998</v>
      </c>
      <c r="AG39" s="3">
        <v>1</v>
      </c>
      <c r="AH39" s="3">
        <v>0.97899999999999998</v>
      </c>
      <c r="AI39" s="3">
        <v>1.0149999999999999</v>
      </c>
      <c r="AJ39" s="3">
        <v>1.026</v>
      </c>
      <c r="AK39" s="3">
        <v>1.0109999999999999</v>
      </c>
      <c r="AL39" s="3">
        <v>1</v>
      </c>
      <c r="AM39" s="3">
        <v>0.98799999999999999</v>
      </c>
      <c r="AN39" s="3">
        <v>0.98299999999999998</v>
      </c>
      <c r="AO39" s="3">
        <v>0.98499999999999999</v>
      </c>
      <c r="AP39" s="3">
        <v>1.0049999999999999</v>
      </c>
      <c r="AQ39" s="3">
        <v>1.0009999999999999</v>
      </c>
      <c r="AR39" s="3">
        <v>1.018</v>
      </c>
      <c r="AS39" s="3">
        <v>0.97599999999999998</v>
      </c>
      <c r="AT39" s="3">
        <v>0.999</v>
      </c>
      <c r="AU39" s="3">
        <v>1.0109999999999999</v>
      </c>
      <c r="AV39" s="3">
        <v>0.998</v>
      </c>
      <c r="AW39" s="3">
        <v>0.996</v>
      </c>
      <c r="AX39" s="3">
        <v>0.99099999999999999</v>
      </c>
      <c r="AY39" s="3">
        <v>0.97199999999999998</v>
      </c>
      <c r="AZ39" s="33">
        <v>42</v>
      </c>
      <c r="BA39" s="4">
        <v>0.99759999999999993</v>
      </c>
      <c r="BB39" s="3">
        <v>35</v>
      </c>
    </row>
    <row r="40" spans="1:54" x14ac:dyDescent="0.2">
      <c r="A40" s="3">
        <v>36</v>
      </c>
      <c r="B40" s="3">
        <v>1.004</v>
      </c>
      <c r="C40" s="3">
        <v>0.96599999999999997</v>
      </c>
      <c r="D40" s="3">
        <v>1.0169999999999999</v>
      </c>
      <c r="E40" s="3">
        <v>0.96699999999999997</v>
      </c>
      <c r="F40" s="3">
        <v>0.99299999999999999</v>
      </c>
      <c r="G40" s="3">
        <v>0.98</v>
      </c>
      <c r="H40" s="3">
        <v>1.0069999999999999</v>
      </c>
      <c r="I40" s="3">
        <v>0.93700000000000006</v>
      </c>
      <c r="J40" s="3">
        <v>0.97399999999999998</v>
      </c>
      <c r="K40" s="3">
        <v>0.997</v>
      </c>
      <c r="L40" s="3">
        <v>0.98099999999999998</v>
      </c>
      <c r="M40" s="3">
        <v>1.002</v>
      </c>
      <c r="N40" s="3">
        <v>1.024</v>
      </c>
      <c r="O40" s="3">
        <v>1.004</v>
      </c>
      <c r="P40" s="3">
        <v>0.996</v>
      </c>
      <c r="Q40" s="3">
        <v>1.0329999999999999</v>
      </c>
      <c r="R40" s="3">
        <v>0.999</v>
      </c>
      <c r="S40" s="3">
        <v>1.008</v>
      </c>
      <c r="T40" s="3">
        <v>0.98</v>
      </c>
      <c r="U40" s="3">
        <v>1.0169999999999999</v>
      </c>
      <c r="X40" s="33">
        <f t="shared" si="0"/>
        <v>17</v>
      </c>
      <c r="Y40" s="4">
        <f t="shared" si="2"/>
        <v>0.99429999999999996</v>
      </c>
      <c r="Z40" s="3">
        <f t="shared" si="1"/>
        <v>46</v>
      </c>
      <c r="AE40" s="3">
        <v>32</v>
      </c>
      <c r="AF40" s="3">
        <v>1.0069999999999999</v>
      </c>
      <c r="AG40" s="3">
        <v>0.98899999999999999</v>
      </c>
      <c r="AH40" s="3">
        <v>0.98799999999999999</v>
      </c>
      <c r="AI40" s="3">
        <v>0.97399999999999998</v>
      </c>
      <c r="AJ40" s="3">
        <v>0.98199999999999998</v>
      </c>
      <c r="AK40" s="3">
        <v>0.96</v>
      </c>
      <c r="AL40" s="3">
        <v>0.96899999999999997</v>
      </c>
      <c r="AM40" s="3">
        <v>0.998</v>
      </c>
      <c r="AN40" s="3">
        <v>1.0049999999999999</v>
      </c>
      <c r="AO40" s="3">
        <v>1.042</v>
      </c>
      <c r="AP40" s="3">
        <v>1.03</v>
      </c>
      <c r="AQ40" s="3">
        <v>1.03</v>
      </c>
      <c r="AR40" s="3">
        <v>0.97199999999999998</v>
      </c>
      <c r="AS40" s="3">
        <v>0.99399999999999999</v>
      </c>
      <c r="AT40" s="3">
        <v>0.99</v>
      </c>
      <c r="AU40" s="3">
        <v>0.98799999999999999</v>
      </c>
      <c r="AV40" s="3">
        <v>1.0429999999999999</v>
      </c>
      <c r="AW40" s="3">
        <v>1.0149999999999999</v>
      </c>
      <c r="AX40" s="3">
        <v>1.002</v>
      </c>
      <c r="AY40" s="3">
        <v>0.96399999999999997</v>
      </c>
      <c r="AZ40" s="33">
        <v>48</v>
      </c>
      <c r="BA40" s="4">
        <v>0.99709999999999988</v>
      </c>
      <c r="BB40" s="3">
        <v>36</v>
      </c>
    </row>
    <row r="41" spans="1:54" x14ac:dyDescent="0.2">
      <c r="A41" s="3">
        <v>37</v>
      </c>
      <c r="B41" s="3">
        <v>1.014</v>
      </c>
      <c r="C41" s="3">
        <v>0.96699999999999997</v>
      </c>
      <c r="D41" s="3">
        <v>1.0169999999999999</v>
      </c>
      <c r="E41" s="3">
        <v>1.028</v>
      </c>
      <c r="F41" s="3">
        <v>1.0149999999999999</v>
      </c>
      <c r="G41" s="3">
        <v>0.97899999999999998</v>
      </c>
      <c r="H41" s="3">
        <v>0.98699999999999999</v>
      </c>
      <c r="I41" s="3">
        <v>0.94599999999999995</v>
      </c>
      <c r="J41" s="3">
        <v>0.99</v>
      </c>
      <c r="K41" s="3">
        <v>0.96399999999999997</v>
      </c>
      <c r="L41" s="3">
        <v>1.016</v>
      </c>
      <c r="M41" s="3">
        <v>1.004</v>
      </c>
      <c r="N41" s="3">
        <v>1.012</v>
      </c>
      <c r="O41" s="3">
        <v>0.98599999999999999</v>
      </c>
      <c r="P41" s="3">
        <v>0.96399999999999997</v>
      </c>
      <c r="Q41" s="3">
        <v>0.995</v>
      </c>
      <c r="R41" s="3">
        <v>0.98199999999999998</v>
      </c>
      <c r="S41" s="3">
        <v>1.0149999999999999</v>
      </c>
      <c r="T41" s="3">
        <v>0.996</v>
      </c>
      <c r="U41" s="3">
        <v>1.0109999999999999</v>
      </c>
      <c r="X41" s="33">
        <f t="shared" si="0"/>
        <v>21</v>
      </c>
      <c r="Y41" s="4">
        <f t="shared" si="2"/>
        <v>0.99439999999999995</v>
      </c>
      <c r="Z41" s="3">
        <f t="shared" si="1"/>
        <v>45</v>
      </c>
      <c r="AE41" s="3">
        <v>28</v>
      </c>
      <c r="AF41" s="3">
        <v>1.016</v>
      </c>
      <c r="AG41" s="3">
        <v>0.95599999999999996</v>
      </c>
      <c r="AH41" s="3">
        <v>0.97599999999999998</v>
      </c>
      <c r="AI41" s="3">
        <v>1.0449999999999999</v>
      </c>
      <c r="AJ41" s="3">
        <v>1.0229999999999999</v>
      </c>
      <c r="AK41" s="3">
        <v>0.99199999999999999</v>
      </c>
      <c r="AL41" s="3">
        <v>0.999</v>
      </c>
      <c r="AM41" s="3">
        <v>0.99199999999999999</v>
      </c>
      <c r="AN41" s="3">
        <v>0.97</v>
      </c>
      <c r="AO41" s="3">
        <v>1.03</v>
      </c>
      <c r="AP41" s="3">
        <v>0.998</v>
      </c>
      <c r="AQ41" s="3">
        <v>0.98899999999999999</v>
      </c>
      <c r="AR41" s="3">
        <v>1.0389999999999999</v>
      </c>
      <c r="AS41" s="3">
        <v>1.0149999999999999</v>
      </c>
      <c r="AT41" s="3">
        <v>0.97799999999999998</v>
      </c>
      <c r="AU41" s="3">
        <v>1.006</v>
      </c>
      <c r="AV41" s="3">
        <v>1.014</v>
      </c>
      <c r="AW41" s="3">
        <v>0.97299999999999998</v>
      </c>
      <c r="AX41" s="3">
        <v>0.96099999999999997</v>
      </c>
      <c r="AY41" s="3">
        <v>0.96599999999999997</v>
      </c>
      <c r="AZ41" s="33">
        <v>46</v>
      </c>
      <c r="BA41" s="4">
        <v>0.99689999999999979</v>
      </c>
      <c r="BB41" s="3">
        <v>37</v>
      </c>
    </row>
    <row r="42" spans="1:54" x14ac:dyDescent="0.2">
      <c r="A42" s="3">
        <v>38</v>
      </c>
      <c r="B42" s="3">
        <v>0.98599999999999999</v>
      </c>
      <c r="C42" s="3">
        <v>1.03</v>
      </c>
      <c r="D42" s="3">
        <v>0.98599999999999999</v>
      </c>
      <c r="E42" s="3">
        <v>0.97099999999999997</v>
      </c>
      <c r="F42" s="3">
        <v>0.98199999999999998</v>
      </c>
      <c r="G42" s="3">
        <v>1.02</v>
      </c>
      <c r="H42" s="3">
        <v>1.012</v>
      </c>
      <c r="I42" s="3">
        <v>1.0549999999999999</v>
      </c>
      <c r="J42" s="3">
        <v>1.008</v>
      </c>
      <c r="K42" s="3">
        <v>1.0369999999999999</v>
      </c>
      <c r="L42" s="3">
        <v>0.98</v>
      </c>
      <c r="M42" s="3">
        <v>0.996</v>
      </c>
      <c r="N42" s="3">
        <v>0.98499999999999999</v>
      </c>
      <c r="O42" s="3">
        <v>1.0129999999999999</v>
      </c>
      <c r="P42" s="3">
        <v>1.0389999999999999</v>
      </c>
      <c r="Q42" s="3">
        <v>1.002</v>
      </c>
      <c r="R42" s="3">
        <v>1.0169999999999999</v>
      </c>
      <c r="S42" s="3">
        <v>0.98199999999999998</v>
      </c>
      <c r="T42" s="3">
        <v>1.0009999999999999</v>
      </c>
      <c r="U42" s="3">
        <v>0.98799999999999999</v>
      </c>
      <c r="X42" s="33">
        <f t="shared" si="0"/>
        <v>31</v>
      </c>
      <c r="Y42" s="4">
        <f t="shared" si="2"/>
        <v>1.0044999999999999</v>
      </c>
      <c r="Z42" s="3">
        <f t="shared" si="1"/>
        <v>7</v>
      </c>
      <c r="AE42" s="3">
        <v>50</v>
      </c>
      <c r="AF42" s="3">
        <v>1.006</v>
      </c>
      <c r="AG42" s="3">
        <v>0.97499999999999998</v>
      </c>
      <c r="AH42" s="3">
        <v>1.0209999999999999</v>
      </c>
      <c r="AI42" s="3">
        <v>1.0049999999999999</v>
      </c>
      <c r="AJ42" s="3">
        <v>0.98899999999999999</v>
      </c>
      <c r="AK42" s="3">
        <v>1.0129999999999999</v>
      </c>
      <c r="AL42" s="3">
        <v>0.98399999999999999</v>
      </c>
      <c r="AM42" s="3">
        <v>0.97699999999999998</v>
      </c>
      <c r="AN42" s="3">
        <v>1.014</v>
      </c>
      <c r="AO42" s="3">
        <v>0.95199999999999996</v>
      </c>
      <c r="AP42" s="3">
        <v>1.0149999999999999</v>
      </c>
      <c r="AQ42" s="3">
        <v>0.99399999999999999</v>
      </c>
      <c r="AR42" s="3">
        <v>0.98699999999999999</v>
      </c>
      <c r="AS42" s="3">
        <v>0.98799999999999999</v>
      </c>
      <c r="AT42" s="3">
        <v>0.996</v>
      </c>
      <c r="AU42" s="3">
        <v>0.99299999999999999</v>
      </c>
      <c r="AV42" s="3">
        <v>0.97</v>
      </c>
      <c r="AW42" s="3">
        <v>1.0349999999999999</v>
      </c>
      <c r="AX42" s="3">
        <v>1.02</v>
      </c>
      <c r="AY42" s="3">
        <v>1.002</v>
      </c>
      <c r="AZ42" s="33">
        <v>24</v>
      </c>
      <c r="BA42" s="4">
        <v>0.99680000000000002</v>
      </c>
      <c r="BB42" s="3">
        <v>38</v>
      </c>
    </row>
    <row r="43" spans="1:54" x14ac:dyDescent="0.2">
      <c r="A43" s="3">
        <v>39</v>
      </c>
      <c r="B43" s="3">
        <v>0.98099999999999998</v>
      </c>
      <c r="C43" s="3">
        <v>1.012</v>
      </c>
      <c r="D43" s="3">
        <v>1.0720000000000001</v>
      </c>
      <c r="E43" s="3">
        <v>1.0409999999999999</v>
      </c>
      <c r="F43" s="3">
        <v>1.028</v>
      </c>
      <c r="G43" s="3">
        <v>1.004</v>
      </c>
      <c r="H43" s="3">
        <v>0.96399999999999997</v>
      </c>
      <c r="I43" s="3">
        <v>0.999</v>
      </c>
      <c r="J43" s="3">
        <v>1.0309999999999999</v>
      </c>
      <c r="K43" s="3">
        <v>1.012</v>
      </c>
      <c r="L43" s="3">
        <v>1.0389999999999999</v>
      </c>
      <c r="M43" s="3">
        <v>1.0049999999999999</v>
      </c>
      <c r="N43" s="3">
        <v>0.95599999999999996</v>
      </c>
      <c r="O43" s="3">
        <v>1.016</v>
      </c>
      <c r="P43" s="3">
        <v>0.96099999999999997</v>
      </c>
      <c r="Q43" s="3">
        <v>1.0009999999999999</v>
      </c>
      <c r="R43" s="3">
        <v>1.026</v>
      </c>
      <c r="S43" s="3">
        <v>1.0129999999999999</v>
      </c>
      <c r="T43" s="3">
        <v>0.996</v>
      </c>
      <c r="U43" s="3">
        <v>1.016</v>
      </c>
      <c r="X43" s="33">
        <f t="shared" si="0"/>
        <v>19</v>
      </c>
      <c r="Y43" s="4">
        <f t="shared" si="2"/>
        <v>1.00865</v>
      </c>
      <c r="Z43" s="3">
        <f t="shared" si="1"/>
        <v>2</v>
      </c>
      <c r="AE43" s="3">
        <v>6</v>
      </c>
      <c r="AF43" s="3">
        <v>0.97</v>
      </c>
      <c r="AG43" s="3">
        <v>1.0109999999999999</v>
      </c>
      <c r="AH43" s="3">
        <v>1.0049999999999999</v>
      </c>
      <c r="AI43" s="3">
        <v>0.98</v>
      </c>
      <c r="AJ43" s="3">
        <v>0.98</v>
      </c>
      <c r="AK43" s="3">
        <v>1.02</v>
      </c>
      <c r="AL43" s="3">
        <v>0.98599999999999999</v>
      </c>
      <c r="AM43" s="3">
        <v>0.997</v>
      </c>
      <c r="AN43" s="3">
        <v>0.98499999999999999</v>
      </c>
      <c r="AO43" s="3">
        <v>0.98499999999999999</v>
      </c>
      <c r="AP43" s="3">
        <v>0.997</v>
      </c>
      <c r="AQ43" s="3">
        <v>1.0009999999999999</v>
      </c>
      <c r="AR43" s="3">
        <v>1.0109999999999999</v>
      </c>
      <c r="AS43" s="3">
        <v>1.0149999999999999</v>
      </c>
      <c r="AT43" s="3">
        <v>1.0309999999999999</v>
      </c>
      <c r="AU43" s="3">
        <v>0.996</v>
      </c>
      <c r="AV43" s="3">
        <v>0.98699999999999999</v>
      </c>
      <c r="AW43" s="3">
        <v>0.96799999999999997</v>
      </c>
      <c r="AX43" s="3">
        <v>0.98</v>
      </c>
      <c r="AY43" s="3">
        <v>1.028</v>
      </c>
      <c r="AZ43" s="33">
        <v>8</v>
      </c>
      <c r="BA43" s="4">
        <v>0.99664999999999981</v>
      </c>
      <c r="BB43" s="3">
        <v>39</v>
      </c>
    </row>
    <row r="44" spans="1:54" x14ac:dyDescent="0.2">
      <c r="A44" s="3">
        <v>40</v>
      </c>
      <c r="B44" s="3">
        <v>1.0189999999999999</v>
      </c>
      <c r="C44" s="3">
        <v>0.98499999999999999</v>
      </c>
      <c r="D44" s="3">
        <v>0.93200000000000005</v>
      </c>
      <c r="E44" s="3">
        <v>0.96</v>
      </c>
      <c r="F44" s="3">
        <v>0.97299999999999998</v>
      </c>
      <c r="G44" s="3">
        <v>0.99399999999999999</v>
      </c>
      <c r="H44" s="3">
        <v>1.0349999999999999</v>
      </c>
      <c r="I44" s="3">
        <v>1.006</v>
      </c>
      <c r="J44" s="3">
        <v>0.96899999999999997</v>
      </c>
      <c r="K44" s="3">
        <v>0.98399999999999999</v>
      </c>
      <c r="L44" s="3">
        <v>0.96599999999999997</v>
      </c>
      <c r="M44" s="3">
        <v>0.99299999999999999</v>
      </c>
      <c r="N44" s="3">
        <v>1.0449999999999999</v>
      </c>
      <c r="O44" s="3">
        <v>0.98199999999999998</v>
      </c>
      <c r="P44" s="3">
        <v>1.0429999999999999</v>
      </c>
      <c r="Q44" s="3">
        <v>0.996</v>
      </c>
      <c r="R44" s="3">
        <v>0.97299999999999998</v>
      </c>
      <c r="S44" s="3">
        <v>0.98799999999999999</v>
      </c>
      <c r="T44" s="3">
        <v>0.999</v>
      </c>
      <c r="U44" s="3">
        <v>0.98899999999999999</v>
      </c>
      <c r="X44" s="33">
        <f t="shared" si="0"/>
        <v>30</v>
      </c>
      <c r="Y44" s="4">
        <f t="shared" si="2"/>
        <v>0.99154999999999982</v>
      </c>
      <c r="Z44" s="3">
        <f t="shared" si="1"/>
        <v>49</v>
      </c>
      <c r="AE44" s="3">
        <v>19</v>
      </c>
      <c r="AF44" s="3">
        <v>0.98599999999999999</v>
      </c>
      <c r="AG44" s="3">
        <v>0.99299999999999999</v>
      </c>
      <c r="AH44" s="3">
        <v>0.96499999999999997</v>
      </c>
      <c r="AI44" s="3">
        <v>1.0369999999999999</v>
      </c>
      <c r="AJ44" s="3">
        <v>1.044</v>
      </c>
      <c r="AK44" s="3">
        <v>0.97199999999999998</v>
      </c>
      <c r="AL44" s="3">
        <v>0.99099999999999999</v>
      </c>
      <c r="AM44" s="3">
        <v>1.0309999999999999</v>
      </c>
      <c r="AN44" s="3">
        <v>0.98399999999999999</v>
      </c>
      <c r="AO44" s="3">
        <v>0.99</v>
      </c>
      <c r="AP44" s="3">
        <v>0.97</v>
      </c>
      <c r="AQ44" s="3">
        <v>0.95499999999999996</v>
      </c>
      <c r="AR44" s="3">
        <v>1.0029999999999999</v>
      </c>
      <c r="AS44" s="3">
        <v>1.0289999999999999</v>
      </c>
      <c r="AT44" s="3">
        <v>0.96599999999999997</v>
      </c>
      <c r="AU44" s="3">
        <v>1.0029999999999999</v>
      </c>
      <c r="AV44" s="3">
        <v>0.99099999999999999</v>
      </c>
      <c r="AW44" s="3">
        <v>1.018</v>
      </c>
      <c r="AX44" s="3">
        <v>1.0049999999999999</v>
      </c>
      <c r="AY44" s="3">
        <v>0.998</v>
      </c>
      <c r="AZ44" s="33">
        <v>26</v>
      </c>
      <c r="BA44" s="4">
        <v>0.99655000000000005</v>
      </c>
      <c r="BB44" s="3">
        <v>40</v>
      </c>
    </row>
    <row r="45" spans="1:54" x14ac:dyDescent="0.2">
      <c r="A45" s="3">
        <v>41</v>
      </c>
      <c r="B45" s="3">
        <v>1.048</v>
      </c>
      <c r="C45" s="3">
        <v>1.018</v>
      </c>
      <c r="D45" s="3">
        <v>0.99099999999999999</v>
      </c>
      <c r="E45" s="3">
        <v>0.995</v>
      </c>
      <c r="F45" s="3">
        <v>1.0009999999999999</v>
      </c>
      <c r="G45" s="3">
        <v>0.98799999999999999</v>
      </c>
      <c r="H45" s="3">
        <v>0.98399999999999999</v>
      </c>
      <c r="I45" s="3">
        <v>0.98699999999999999</v>
      </c>
      <c r="J45" s="3">
        <v>0.98199999999999998</v>
      </c>
      <c r="K45" s="3">
        <v>1.0049999999999999</v>
      </c>
      <c r="L45" s="3">
        <v>0.99399999999999999</v>
      </c>
      <c r="M45" s="3">
        <v>1.0449999999999999</v>
      </c>
      <c r="N45" s="3">
        <v>1.03</v>
      </c>
      <c r="O45" s="3">
        <v>0.97299999999999998</v>
      </c>
      <c r="P45" s="3">
        <v>0.99199999999999999</v>
      </c>
      <c r="Q45" s="3">
        <v>0.98199999999999998</v>
      </c>
      <c r="R45" s="3">
        <v>0.98099999999999998</v>
      </c>
      <c r="S45" s="3">
        <v>1</v>
      </c>
      <c r="T45" s="3">
        <v>0.96599999999999997</v>
      </c>
      <c r="U45" s="3">
        <v>1</v>
      </c>
      <c r="X45" s="33">
        <f t="shared" si="0"/>
        <v>25</v>
      </c>
      <c r="Y45" s="4">
        <f t="shared" si="2"/>
        <v>0.99809999999999999</v>
      </c>
      <c r="Z45" s="3">
        <f t="shared" si="1"/>
        <v>34</v>
      </c>
      <c r="AE45" s="3">
        <v>47</v>
      </c>
      <c r="AF45" s="3">
        <v>0.97599999999999998</v>
      </c>
      <c r="AG45" s="3">
        <v>0.999</v>
      </c>
      <c r="AH45" s="3">
        <v>1.012</v>
      </c>
      <c r="AI45" s="3">
        <v>0.99099999999999999</v>
      </c>
      <c r="AJ45" s="3">
        <v>0.97399999999999998</v>
      </c>
      <c r="AK45" s="3">
        <v>0.99199999999999999</v>
      </c>
      <c r="AL45" s="3">
        <v>1.0249999999999999</v>
      </c>
      <c r="AM45" s="3">
        <v>0.95099999999999996</v>
      </c>
      <c r="AN45" s="3">
        <v>0.99399999999999999</v>
      </c>
      <c r="AO45" s="3">
        <v>1.006</v>
      </c>
      <c r="AP45" s="3">
        <v>0.998</v>
      </c>
      <c r="AQ45" s="3">
        <v>1.014</v>
      </c>
      <c r="AR45" s="3">
        <v>1.0029999999999999</v>
      </c>
      <c r="AS45" s="3">
        <v>0.98899999999999999</v>
      </c>
      <c r="AT45" s="3">
        <v>1.0389999999999999</v>
      </c>
      <c r="AU45" s="3">
        <v>1.0289999999999999</v>
      </c>
      <c r="AV45" s="3">
        <v>0.98499999999999999</v>
      </c>
      <c r="AW45" s="3">
        <v>0.98899999999999999</v>
      </c>
      <c r="AX45" s="3">
        <v>1.0009999999999999</v>
      </c>
      <c r="AY45" s="3">
        <v>0.95399999999999996</v>
      </c>
      <c r="AZ45" s="33">
        <v>50</v>
      </c>
      <c r="BA45" s="4">
        <v>0.9960500000000001</v>
      </c>
      <c r="BB45" s="3">
        <v>41</v>
      </c>
    </row>
    <row r="46" spans="1:54" x14ac:dyDescent="0.2">
      <c r="A46" s="3">
        <v>42</v>
      </c>
      <c r="B46" s="3">
        <v>0.95099999999999996</v>
      </c>
      <c r="C46" s="3">
        <v>0.98299999999999998</v>
      </c>
      <c r="D46" s="3">
        <v>1.008</v>
      </c>
      <c r="E46" s="3">
        <v>1.004</v>
      </c>
      <c r="F46" s="3">
        <v>0.998</v>
      </c>
      <c r="G46" s="3">
        <v>1.0089999999999999</v>
      </c>
      <c r="H46" s="3">
        <v>1.0169999999999999</v>
      </c>
      <c r="I46" s="3">
        <v>1.0109999999999999</v>
      </c>
      <c r="J46" s="3">
        <v>1.014</v>
      </c>
      <c r="K46" s="3">
        <v>0.99199999999999999</v>
      </c>
      <c r="L46" s="3">
        <v>1.0029999999999999</v>
      </c>
      <c r="M46" s="3">
        <v>0.95699999999999996</v>
      </c>
      <c r="N46" s="3">
        <v>0.96899999999999997</v>
      </c>
      <c r="O46" s="3">
        <v>1.0329999999999999</v>
      </c>
      <c r="P46" s="3">
        <v>1.0029999999999999</v>
      </c>
      <c r="Q46" s="3">
        <v>1.016</v>
      </c>
      <c r="R46" s="3">
        <v>1.02</v>
      </c>
      <c r="S46" s="3">
        <v>0.998</v>
      </c>
      <c r="T46" s="3">
        <v>1.0329999999999999</v>
      </c>
      <c r="U46" s="3">
        <v>0.997</v>
      </c>
      <c r="X46" s="33">
        <f t="shared" si="0"/>
        <v>27</v>
      </c>
      <c r="Y46" s="4">
        <f t="shared" si="2"/>
        <v>1.0008000000000001</v>
      </c>
      <c r="Z46" s="3">
        <f t="shared" si="1"/>
        <v>23</v>
      </c>
      <c r="AE46" s="3">
        <v>2</v>
      </c>
      <c r="AF46" s="3">
        <v>0.97899999999999998</v>
      </c>
      <c r="AG46" s="3">
        <v>0.97099999999999997</v>
      </c>
      <c r="AH46" s="3">
        <v>1.0029999999999999</v>
      </c>
      <c r="AI46" s="3">
        <v>1.0069999999999999</v>
      </c>
      <c r="AJ46" s="3">
        <v>1</v>
      </c>
      <c r="AK46" s="3">
        <v>0.95899999999999996</v>
      </c>
      <c r="AL46" s="3">
        <v>0.97599999999999998</v>
      </c>
      <c r="AM46" s="3">
        <v>1.012</v>
      </c>
      <c r="AN46" s="3">
        <v>1.0449999999999999</v>
      </c>
      <c r="AO46" s="3">
        <v>1.042</v>
      </c>
      <c r="AP46" s="3">
        <v>0.98399999999999999</v>
      </c>
      <c r="AQ46" s="3">
        <v>0.98799999999999999</v>
      </c>
      <c r="AR46" s="3">
        <v>0.95499999999999996</v>
      </c>
      <c r="AS46" s="3">
        <v>0.97699999999999998</v>
      </c>
      <c r="AT46" s="3">
        <v>1.018</v>
      </c>
      <c r="AU46" s="3">
        <v>0.98</v>
      </c>
      <c r="AV46" s="3">
        <v>1.012</v>
      </c>
      <c r="AW46" s="3">
        <v>1.0429999999999999</v>
      </c>
      <c r="AX46" s="3">
        <v>0.996</v>
      </c>
      <c r="AY46" s="3">
        <v>0.97399999999999998</v>
      </c>
      <c r="AZ46" s="33">
        <v>40</v>
      </c>
      <c r="BA46" s="4">
        <v>0.99604999999999999</v>
      </c>
      <c r="BB46" s="3">
        <v>42</v>
      </c>
    </row>
    <row r="47" spans="1:54" x14ac:dyDescent="0.2">
      <c r="A47" s="3">
        <v>43</v>
      </c>
      <c r="B47" s="3">
        <v>0.998</v>
      </c>
      <c r="C47" s="3">
        <v>0.95699999999999996</v>
      </c>
      <c r="D47" s="3">
        <v>1.0089999999999999</v>
      </c>
      <c r="E47" s="3">
        <v>0.99399999999999999</v>
      </c>
      <c r="F47" s="3">
        <v>1.002</v>
      </c>
      <c r="G47" s="3">
        <v>1.006</v>
      </c>
      <c r="H47" s="3">
        <v>1.036</v>
      </c>
      <c r="I47" s="3">
        <v>1.0029999999999999</v>
      </c>
      <c r="J47" s="3">
        <v>1.054</v>
      </c>
      <c r="K47" s="3">
        <v>1.0249999999999999</v>
      </c>
      <c r="L47" s="3">
        <v>1.006</v>
      </c>
      <c r="M47" s="3">
        <v>1.0169999999999999</v>
      </c>
      <c r="N47" s="3">
        <v>1.03</v>
      </c>
      <c r="O47" s="3">
        <v>1.0349999999999999</v>
      </c>
      <c r="P47" s="3">
        <v>0.95599999999999996</v>
      </c>
      <c r="Q47" s="3">
        <v>1.0089999999999999</v>
      </c>
      <c r="R47" s="3">
        <v>1.0309999999999999</v>
      </c>
      <c r="S47" s="3">
        <v>0.99099999999999999</v>
      </c>
      <c r="T47" s="3">
        <v>0.98899999999999999</v>
      </c>
      <c r="U47" s="3">
        <v>1.0189999999999999</v>
      </c>
      <c r="X47" s="33">
        <f t="shared" si="0"/>
        <v>14</v>
      </c>
      <c r="Y47" s="4">
        <f t="shared" si="2"/>
        <v>1.0083499999999999</v>
      </c>
      <c r="Z47" s="3">
        <f t="shared" si="1"/>
        <v>3</v>
      </c>
      <c r="AE47" s="3">
        <v>33</v>
      </c>
      <c r="AF47" s="3">
        <v>0.996</v>
      </c>
      <c r="AG47" s="3">
        <v>0.98799999999999999</v>
      </c>
      <c r="AH47" s="3">
        <v>0.996</v>
      </c>
      <c r="AI47" s="3">
        <v>1.016</v>
      </c>
      <c r="AJ47" s="3">
        <v>0.97199999999999998</v>
      </c>
      <c r="AK47" s="3">
        <v>0.99299999999999999</v>
      </c>
      <c r="AL47" s="3">
        <v>0.999</v>
      </c>
      <c r="AM47" s="3">
        <v>0.98599999999999999</v>
      </c>
      <c r="AN47" s="3">
        <v>0.95699999999999996</v>
      </c>
      <c r="AO47" s="3">
        <v>1</v>
      </c>
      <c r="AP47" s="3">
        <v>1.0229999999999999</v>
      </c>
      <c r="AQ47" s="3">
        <v>0.96899999999999997</v>
      </c>
      <c r="AR47" s="3">
        <v>1.0489999999999999</v>
      </c>
      <c r="AS47" s="3">
        <v>1.0189999999999999</v>
      </c>
      <c r="AT47" s="3">
        <v>0.98299999999999998</v>
      </c>
      <c r="AU47" s="3">
        <v>0.95499999999999996</v>
      </c>
      <c r="AV47" s="3">
        <v>1.012</v>
      </c>
      <c r="AW47" s="3">
        <v>0.98699999999999999</v>
      </c>
      <c r="AX47" s="3">
        <v>1.0269999999999999</v>
      </c>
      <c r="AY47" s="3">
        <v>0.98599999999999999</v>
      </c>
      <c r="AZ47" s="33">
        <v>32</v>
      </c>
      <c r="BA47" s="4">
        <v>0.99565000000000003</v>
      </c>
      <c r="BB47" s="3">
        <v>43</v>
      </c>
    </row>
    <row r="48" spans="1:54" x14ac:dyDescent="0.2">
      <c r="A48" s="3">
        <v>44</v>
      </c>
      <c r="B48" s="3">
        <v>1.002</v>
      </c>
      <c r="C48" s="3">
        <v>1.0429999999999999</v>
      </c>
      <c r="D48" s="3">
        <v>0.98599999999999999</v>
      </c>
      <c r="E48" s="3">
        <v>1.0049999999999999</v>
      </c>
      <c r="F48" s="3">
        <v>1.0009999999999999</v>
      </c>
      <c r="G48" s="3">
        <v>0.99099999999999999</v>
      </c>
      <c r="H48" s="3">
        <v>0.96299999999999997</v>
      </c>
      <c r="I48" s="3">
        <v>1.0009999999999999</v>
      </c>
      <c r="J48" s="3">
        <v>0.95099999999999996</v>
      </c>
      <c r="K48" s="3">
        <v>0.97599999999999998</v>
      </c>
      <c r="L48" s="3">
        <v>0.996</v>
      </c>
      <c r="M48" s="3">
        <v>0.98499999999999999</v>
      </c>
      <c r="N48" s="3">
        <v>0.96699999999999997</v>
      </c>
      <c r="O48" s="3">
        <v>0.96399999999999997</v>
      </c>
      <c r="P48" s="3">
        <v>1.044</v>
      </c>
      <c r="Q48" s="3">
        <v>0.999</v>
      </c>
      <c r="R48" s="3">
        <v>0.96799999999999997</v>
      </c>
      <c r="S48" s="3">
        <v>1.0069999999999999</v>
      </c>
      <c r="T48" s="3">
        <v>1.0069999999999999</v>
      </c>
      <c r="U48" s="3">
        <v>0.98</v>
      </c>
      <c r="X48" s="33">
        <f t="shared" si="0"/>
        <v>35</v>
      </c>
      <c r="Y48" s="4">
        <f>AVERAGE(B48:U48)</f>
        <v>0.99180000000000024</v>
      </c>
      <c r="Z48" s="3">
        <f t="shared" si="1"/>
        <v>48</v>
      </c>
      <c r="AE48" s="3">
        <v>14</v>
      </c>
      <c r="AF48" s="3">
        <v>0.997</v>
      </c>
      <c r="AG48" s="3">
        <v>0.97099999999999997</v>
      </c>
      <c r="AH48" s="3">
        <v>1.0149999999999999</v>
      </c>
      <c r="AI48" s="3">
        <v>0.97199999999999998</v>
      </c>
      <c r="AJ48" s="3">
        <v>1.0309999999999999</v>
      </c>
      <c r="AK48" s="3">
        <v>1.0189999999999999</v>
      </c>
      <c r="AL48" s="3">
        <v>1.006</v>
      </c>
      <c r="AM48" s="3">
        <v>1.0089999999999999</v>
      </c>
      <c r="AN48" s="3">
        <v>1</v>
      </c>
      <c r="AO48" s="3">
        <v>0.999</v>
      </c>
      <c r="AP48" s="3">
        <v>0.96099999999999997</v>
      </c>
      <c r="AQ48" s="3">
        <v>1.014</v>
      </c>
      <c r="AR48" s="3">
        <v>1.014</v>
      </c>
      <c r="AS48" s="3">
        <v>0.97299999999999998</v>
      </c>
      <c r="AT48" s="3">
        <v>0.94</v>
      </c>
      <c r="AU48" s="3">
        <v>0.96099999999999997</v>
      </c>
      <c r="AV48" s="3">
        <v>0.98099999999999998</v>
      </c>
      <c r="AW48" s="3">
        <v>0.99399999999999999</v>
      </c>
      <c r="AX48" s="3">
        <v>1.01</v>
      </c>
      <c r="AY48" s="3">
        <v>1.0329999999999999</v>
      </c>
      <c r="AZ48" s="33">
        <v>6</v>
      </c>
      <c r="BA48" s="4">
        <v>0.99500000000000011</v>
      </c>
      <c r="BB48" s="3">
        <v>44</v>
      </c>
    </row>
    <row r="49" spans="1:54" x14ac:dyDescent="0.2">
      <c r="A49" s="3">
        <v>45</v>
      </c>
      <c r="B49" s="3">
        <v>0.97699999999999998</v>
      </c>
      <c r="C49" s="3">
        <v>0.96599999999999997</v>
      </c>
      <c r="D49" s="3">
        <v>1.034</v>
      </c>
      <c r="E49" s="3">
        <v>1.0069999999999999</v>
      </c>
      <c r="F49" s="3">
        <v>1.0529999999999999</v>
      </c>
      <c r="G49" s="3">
        <v>0.95399999999999996</v>
      </c>
      <c r="H49" s="3">
        <v>0.96599999999999997</v>
      </c>
      <c r="I49" s="3">
        <v>0.97099999999999997</v>
      </c>
      <c r="J49" s="3">
        <v>0.98499999999999999</v>
      </c>
      <c r="K49" s="3">
        <v>1.0289999999999999</v>
      </c>
      <c r="L49" s="3">
        <v>1.032</v>
      </c>
      <c r="M49" s="3">
        <v>1.032</v>
      </c>
      <c r="N49" s="3">
        <v>0.97099999999999997</v>
      </c>
      <c r="O49" s="3">
        <v>1.0089999999999999</v>
      </c>
      <c r="P49" s="3">
        <v>1.022</v>
      </c>
      <c r="Q49" s="3">
        <v>1.0169999999999999</v>
      </c>
      <c r="R49" s="3">
        <v>1.0089999999999999</v>
      </c>
      <c r="S49" s="3">
        <v>0.95</v>
      </c>
      <c r="T49" s="3">
        <v>1.002</v>
      </c>
      <c r="U49" s="3">
        <v>1.006</v>
      </c>
      <c r="X49" s="33">
        <f t="shared" si="0"/>
        <v>23</v>
      </c>
      <c r="Y49" s="4">
        <f t="shared" si="2"/>
        <v>0.99960000000000004</v>
      </c>
      <c r="Z49" s="3">
        <f t="shared" si="1"/>
        <v>28</v>
      </c>
      <c r="AE49" s="3">
        <v>37</v>
      </c>
      <c r="AF49" s="3">
        <v>1.014</v>
      </c>
      <c r="AG49" s="3">
        <v>0.96699999999999997</v>
      </c>
      <c r="AH49" s="3">
        <v>1.0169999999999999</v>
      </c>
      <c r="AI49" s="3">
        <v>1.028</v>
      </c>
      <c r="AJ49" s="3">
        <v>1.0149999999999999</v>
      </c>
      <c r="AK49" s="3">
        <v>0.97899999999999998</v>
      </c>
      <c r="AL49" s="3">
        <v>0.98699999999999999</v>
      </c>
      <c r="AM49" s="3">
        <v>0.94599999999999995</v>
      </c>
      <c r="AN49" s="3">
        <v>0.99</v>
      </c>
      <c r="AO49" s="3">
        <v>0.96399999999999997</v>
      </c>
      <c r="AP49" s="3">
        <v>1.016</v>
      </c>
      <c r="AQ49" s="3">
        <v>1.004</v>
      </c>
      <c r="AR49" s="3">
        <v>1.012</v>
      </c>
      <c r="AS49" s="3">
        <v>0.98599999999999999</v>
      </c>
      <c r="AT49" s="3">
        <v>0.96399999999999997</v>
      </c>
      <c r="AU49" s="3">
        <v>0.995</v>
      </c>
      <c r="AV49" s="3">
        <v>0.98199999999999998</v>
      </c>
      <c r="AW49" s="3">
        <v>1.0149999999999999</v>
      </c>
      <c r="AX49" s="3">
        <v>0.996</v>
      </c>
      <c r="AY49" s="3">
        <v>1.0109999999999999</v>
      </c>
      <c r="AZ49" s="33">
        <v>21</v>
      </c>
      <c r="BA49" s="4">
        <v>0.99439999999999995</v>
      </c>
      <c r="BB49" s="3">
        <v>45</v>
      </c>
    </row>
    <row r="50" spans="1:54" x14ac:dyDescent="0.2">
      <c r="A50" s="3">
        <v>46</v>
      </c>
      <c r="B50" s="3">
        <v>1.0249999999999999</v>
      </c>
      <c r="C50" s="3">
        <v>1.0329999999999999</v>
      </c>
      <c r="D50" s="3">
        <v>0.96199999999999997</v>
      </c>
      <c r="E50" s="3">
        <v>0.99099999999999999</v>
      </c>
      <c r="F50" s="3">
        <v>0.95699999999999996</v>
      </c>
      <c r="G50" s="3">
        <v>1.046</v>
      </c>
      <c r="H50" s="3">
        <v>1.046</v>
      </c>
      <c r="I50" s="3">
        <v>1.0329999999999999</v>
      </c>
      <c r="J50" s="3">
        <v>1.014</v>
      </c>
      <c r="K50" s="3">
        <v>0.97199999999999998</v>
      </c>
      <c r="L50" s="3">
        <v>0.97</v>
      </c>
      <c r="M50" s="3">
        <v>0.96599999999999997</v>
      </c>
      <c r="N50" s="3">
        <v>1.026</v>
      </c>
      <c r="O50" s="3">
        <v>0.99299999999999999</v>
      </c>
      <c r="P50" s="3">
        <v>0.97699999999999998</v>
      </c>
      <c r="Q50" s="3">
        <v>0.98199999999999998</v>
      </c>
      <c r="R50" s="3">
        <v>0.98899999999999999</v>
      </c>
      <c r="S50" s="3">
        <v>1.05</v>
      </c>
      <c r="T50" s="3">
        <v>1.0029999999999999</v>
      </c>
      <c r="U50" s="3">
        <v>0.99199999999999999</v>
      </c>
      <c r="X50" s="33">
        <f t="shared" si="0"/>
        <v>29</v>
      </c>
      <c r="Y50" s="4">
        <f t="shared" si="2"/>
        <v>1.00135</v>
      </c>
      <c r="Z50" s="3">
        <f t="shared" si="1"/>
        <v>19</v>
      </c>
      <c r="AE50" s="3">
        <v>36</v>
      </c>
      <c r="AF50" s="3">
        <v>1.004</v>
      </c>
      <c r="AG50" s="3">
        <v>0.96599999999999997</v>
      </c>
      <c r="AH50" s="3">
        <v>1.0169999999999999</v>
      </c>
      <c r="AI50" s="3">
        <v>0.96699999999999997</v>
      </c>
      <c r="AJ50" s="3">
        <v>0.99299999999999999</v>
      </c>
      <c r="AK50" s="3">
        <v>0.98</v>
      </c>
      <c r="AL50" s="3">
        <v>1.0069999999999999</v>
      </c>
      <c r="AM50" s="3">
        <v>0.93700000000000006</v>
      </c>
      <c r="AN50" s="3">
        <v>0.97399999999999998</v>
      </c>
      <c r="AO50" s="3">
        <v>0.997</v>
      </c>
      <c r="AP50" s="3">
        <v>0.98099999999999998</v>
      </c>
      <c r="AQ50" s="3">
        <v>1.002</v>
      </c>
      <c r="AR50" s="3">
        <v>1.024</v>
      </c>
      <c r="AS50" s="3">
        <v>1.004</v>
      </c>
      <c r="AT50" s="3">
        <v>0.996</v>
      </c>
      <c r="AU50" s="3">
        <v>1.0329999999999999</v>
      </c>
      <c r="AV50" s="3">
        <v>0.999</v>
      </c>
      <c r="AW50" s="3">
        <v>1.008</v>
      </c>
      <c r="AX50" s="3">
        <v>0.98</v>
      </c>
      <c r="AY50" s="3">
        <v>1.0169999999999999</v>
      </c>
      <c r="AZ50" s="33">
        <v>17</v>
      </c>
      <c r="BA50" s="4">
        <v>0.99429999999999996</v>
      </c>
      <c r="BB50" s="3">
        <v>46</v>
      </c>
    </row>
    <row r="51" spans="1:54" x14ac:dyDescent="0.2">
      <c r="A51" s="3">
        <v>47</v>
      </c>
      <c r="B51" s="3">
        <v>0.97599999999999998</v>
      </c>
      <c r="C51" s="3">
        <v>0.999</v>
      </c>
      <c r="D51" s="3">
        <v>1.012</v>
      </c>
      <c r="E51" s="3">
        <v>0.99099999999999999</v>
      </c>
      <c r="F51" s="3">
        <v>0.97399999999999998</v>
      </c>
      <c r="G51" s="3">
        <v>0.99199999999999999</v>
      </c>
      <c r="H51" s="3">
        <v>1.0249999999999999</v>
      </c>
      <c r="I51" s="3">
        <v>0.95099999999999996</v>
      </c>
      <c r="J51" s="3">
        <v>0.99399999999999999</v>
      </c>
      <c r="K51" s="3">
        <v>1.006</v>
      </c>
      <c r="L51" s="3">
        <v>0.998</v>
      </c>
      <c r="M51" s="3">
        <v>1.014</v>
      </c>
      <c r="N51" s="3">
        <v>1.0029999999999999</v>
      </c>
      <c r="O51" s="3">
        <v>0.98899999999999999</v>
      </c>
      <c r="P51" s="3">
        <v>1.0389999999999999</v>
      </c>
      <c r="Q51" s="3">
        <v>1.0289999999999999</v>
      </c>
      <c r="R51" s="3">
        <v>0.98499999999999999</v>
      </c>
      <c r="S51" s="3">
        <v>0.98899999999999999</v>
      </c>
      <c r="T51" s="3">
        <v>1.0009999999999999</v>
      </c>
      <c r="U51" s="3">
        <v>0.95399999999999996</v>
      </c>
      <c r="X51" s="33">
        <f t="shared" si="0"/>
        <v>50</v>
      </c>
      <c r="Y51" s="4">
        <f t="shared" si="2"/>
        <v>0.9960500000000001</v>
      </c>
      <c r="Z51" s="3">
        <f t="shared" si="1"/>
        <v>41</v>
      </c>
      <c r="AE51" s="3">
        <v>26</v>
      </c>
      <c r="AF51" s="3">
        <v>0.98899999999999999</v>
      </c>
      <c r="AG51" s="3">
        <v>0.996</v>
      </c>
      <c r="AH51" s="3">
        <v>1.0149999999999999</v>
      </c>
      <c r="AI51" s="3">
        <v>0.99399999999999999</v>
      </c>
      <c r="AJ51" s="3">
        <v>0.95499999999999996</v>
      </c>
      <c r="AK51" s="3">
        <v>1.046</v>
      </c>
      <c r="AL51" s="3">
        <v>0.999</v>
      </c>
      <c r="AM51" s="3">
        <v>1.0149999999999999</v>
      </c>
      <c r="AN51" s="3">
        <v>0.98899999999999999</v>
      </c>
      <c r="AO51" s="3">
        <v>1.012</v>
      </c>
      <c r="AP51" s="3">
        <v>0.96699999999999997</v>
      </c>
      <c r="AQ51" s="3">
        <v>0.99199999999999999</v>
      </c>
      <c r="AR51" s="3">
        <v>1.008</v>
      </c>
      <c r="AS51" s="3">
        <v>0.97299999999999998</v>
      </c>
      <c r="AT51" s="3">
        <v>0.999</v>
      </c>
      <c r="AU51" s="3">
        <v>1.018</v>
      </c>
      <c r="AV51" s="3">
        <v>0.98799999999999999</v>
      </c>
      <c r="AW51" s="3">
        <v>0.93600000000000005</v>
      </c>
      <c r="AX51" s="3">
        <v>0.95799999999999996</v>
      </c>
      <c r="AY51" s="3">
        <v>1.0249999999999999</v>
      </c>
      <c r="AZ51" s="33">
        <v>11</v>
      </c>
      <c r="BA51" s="4">
        <v>0.99369999999999992</v>
      </c>
      <c r="BB51" s="3">
        <v>47</v>
      </c>
    </row>
    <row r="52" spans="1:54" x14ac:dyDescent="0.2">
      <c r="A52" s="3">
        <v>48</v>
      </c>
      <c r="B52" s="3">
        <v>1.022</v>
      </c>
      <c r="C52" s="3">
        <v>1.0009999999999999</v>
      </c>
      <c r="D52" s="3">
        <v>0.99</v>
      </c>
      <c r="E52" s="3">
        <v>1.012</v>
      </c>
      <c r="F52" s="3">
        <v>1.0269999999999999</v>
      </c>
      <c r="G52" s="3">
        <v>1.008</v>
      </c>
      <c r="H52" s="3">
        <v>0.97199999999999998</v>
      </c>
      <c r="I52" s="3">
        <v>1.0489999999999999</v>
      </c>
      <c r="J52" s="3">
        <v>1.002</v>
      </c>
      <c r="K52" s="3">
        <v>0.99299999999999999</v>
      </c>
      <c r="L52" s="3">
        <v>1.0009999999999999</v>
      </c>
      <c r="M52" s="3">
        <v>0.98699999999999999</v>
      </c>
      <c r="N52" s="3">
        <v>0.995</v>
      </c>
      <c r="O52" s="3">
        <v>1.012</v>
      </c>
      <c r="P52" s="3">
        <v>0.96099999999999997</v>
      </c>
      <c r="Q52" s="3">
        <v>0.97099999999999997</v>
      </c>
      <c r="R52" s="3">
        <v>1.0169999999999999</v>
      </c>
      <c r="S52" s="3">
        <v>1.0089999999999999</v>
      </c>
      <c r="T52" s="3">
        <v>1.002</v>
      </c>
      <c r="U52" s="3">
        <v>1.048</v>
      </c>
      <c r="X52" s="33">
        <f t="shared" si="0"/>
        <v>1</v>
      </c>
      <c r="Y52" s="4">
        <f t="shared" si="2"/>
        <v>1.0039500000000001</v>
      </c>
      <c r="Z52" s="3">
        <f t="shared" si="1"/>
        <v>10</v>
      </c>
      <c r="AE52" s="3">
        <v>44</v>
      </c>
      <c r="AF52" s="3">
        <v>1.002</v>
      </c>
      <c r="AG52" s="3">
        <v>1.0429999999999999</v>
      </c>
      <c r="AH52" s="3">
        <v>0.98599999999999999</v>
      </c>
      <c r="AI52" s="3">
        <v>1.0049999999999999</v>
      </c>
      <c r="AJ52" s="3">
        <v>1.0009999999999999</v>
      </c>
      <c r="AK52" s="3">
        <v>0.99099999999999999</v>
      </c>
      <c r="AL52" s="3">
        <v>0.96299999999999997</v>
      </c>
      <c r="AM52" s="3">
        <v>1.0009999999999999</v>
      </c>
      <c r="AN52" s="3">
        <v>0.95099999999999996</v>
      </c>
      <c r="AO52" s="3">
        <v>0.97599999999999998</v>
      </c>
      <c r="AP52" s="3">
        <v>0.996</v>
      </c>
      <c r="AQ52" s="3">
        <v>0.98499999999999999</v>
      </c>
      <c r="AR52" s="3">
        <v>0.96699999999999997</v>
      </c>
      <c r="AS52" s="3">
        <v>0.96399999999999997</v>
      </c>
      <c r="AT52" s="3">
        <v>1.044</v>
      </c>
      <c r="AU52" s="3">
        <v>0.999</v>
      </c>
      <c r="AV52" s="3">
        <v>0.96799999999999997</v>
      </c>
      <c r="AW52" s="3">
        <v>1.0069999999999999</v>
      </c>
      <c r="AX52" s="3">
        <v>1.0069999999999999</v>
      </c>
      <c r="AY52" s="3">
        <v>0.98</v>
      </c>
      <c r="AZ52" s="33">
        <v>35</v>
      </c>
      <c r="BA52" s="4">
        <v>0.99180000000000024</v>
      </c>
      <c r="BB52" s="3">
        <v>48</v>
      </c>
    </row>
    <row r="53" spans="1:54" x14ac:dyDescent="0.2">
      <c r="A53" s="3">
        <v>49</v>
      </c>
      <c r="B53" s="3">
        <v>0.99399999999999999</v>
      </c>
      <c r="C53" s="3">
        <v>1.022</v>
      </c>
      <c r="D53" s="3">
        <v>0.97699999999999998</v>
      </c>
      <c r="E53" s="3">
        <v>0.99199999999999999</v>
      </c>
      <c r="F53" s="3">
        <v>1.008</v>
      </c>
      <c r="G53" s="3">
        <v>0.99099999999999999</v>
      </c>
      <c r="H53" s="3">
        <v>1.0149999999999999</v>
      </c>
      <c r="I53" s="3">
        <v>1.0209999999999999</v>
      </c>
      <c r="J53" s="3">
        <v>0.98599999999999999</v>
      </c>
      <c r="K53" s="3">
        <v>1.0489999999999999</v>
      </c>
      <c r="L53" s="3">
        <v>0.98099999999999998</v>
      </c>
      <c r="M53" s="3">
        <v>1.0069999999999999</v>
      </c>
      <c r="N53" s="3">
        <v>1.0109999999999999</v>
      </c>
      <c r="O53" s="3">
        <v>1.014</v>
      </c>
      <c r="P53" s="3">
        <v>1.0029999999999999</v>
      </c>
      <c r="Q53" s="3">
        <v>1.0089999999999999</v>
      </c>
      <c r="R53" s="3">
        <v>1.0329999999999999</v>
      </c>
      <c r="S53" s="3">
        <v>0.96899999999999997</v>
      </c>
      <c r="T53" s="3">
        <v>0.97899999999999998</v>
      </c>
      <c r="U53" s="3">
        <v>0.99399999999999999</v>
      </c>
      <c r="X53" s="33">
        <f t="shared" si="0"/>
        <v>28</v>
      </c>
      <c r="Y53" s="4">
        <f t="shared" si="2"/>
        <v>1.00275</v>
      </c>
      <c r="Z53" s="3">
        <f t="shared" si="1"/>
        <v>13</v>
      </c>
      <c r="AE53" s="3">
        <v>40</v>
      </c>
      <c r="AF53" s="3">
        <v>1.0189999999999999</v>
      </c>
      <c r="AG53" s="3">
        <v>0.98499999999999999</v>
      </c>
      <c r="AH53" s="3">
        <v>0.93200000000000005</v>
      </c>
      <c r="AI53" s="3">
        <v>0.96</v>
      </c>
      <c r="AJ53" s="3">
        <v>0.97299999999999998</v>
      </c>
      <c r="AK53" s="3">
        <v>0.99399999999999999</v>
      </c>
      <c r="AL53" s="3">
        <v>1.0349999999999999</v>
      </c>
      <c r="AM53" s="3">
        <v>1.006</v>
      </c>
      <c r="AN53" s="3">
        <v>0.96899999999999997</v>
      </c>
      <c r="AO53" s="3">
        <v>0.98399999999999999</v>
      </c>
      <c r="AP53" s="3">
        <v>0.96599999999999997</v>
      </c>
      <c r="AQ53" s="3">
        <v>0.99299999999999999</v>
      </c>
      <c r="AR53" s="3">
        <v>1.0449999999999999</v>
      </c>
      <c r="AS53" s="3">
        <v>0.98199999999999998</v>
      </c>
      <c r="AT53" s="3">
        <v>1.0429999999999999</v>
      </c>
      <c r="AU53" s="3">
        <v>0.996</v>
      </c>
      <c r="AV53" s="3">
        <v>0.97299999999999998</v>
      </c>
      <c r="AW53" s="3">
        <v>0.98799999999999999</v>
      </c>
      <c r="AX53" s="3">
        <v>0.999</v>
      </c>
      <c r="AY53" s="3">
        <v>0.98899999999999999</v>
      </c>
      <c r="AZ53" s="33">
        <v>30</v>
      </c>
      <c r="BA53" s="4">
        <v>0.99154999999999982</v>
      </c>
      <c r="BB53" s="3">
        <v>49</v>
      </c>
    </row>
    <row r="54" spans="1:54" x14ac:dyDescent="0.2">
      <c r="A54" s="3">
        <v>50</v>
      </c>
      <c r="B54" s="3">
        <v>1.006</v>
      </c>
      <c r="C54" s="3">
        <v>0.97499999999999998</v>
      </c>
      <c r="D54" s="3">
        <v>1.0209999999999999</v>
      </c>
      <c r="E54" s="3">
        <v>1.0049999999999999</v>
      </c>
      <c r="F54" s="3">
        <v>0.98899999999999999</v>
      </c>
      <c r="G54" s="3">
        <v>1.0129999999999999</v>
      </c>
      <c r="H54" s="3">
        <v>0.98399999999999999</v>
      </c>
      <c r="I54" s="3">
        <v>0.97699999999999998</v>
      </c>
      <c r="J54" s="3">
        <v>1.014</v>
      </c>
      <c r="K54" s="3">
        <v>0.95199999999999996</v>
      </c>
      <c r="L54" s="3">
        <v>1.0149999999999999</v>
      </c>
      <c r="M54" s="3">
        <v>0.99399999999999999</v>
      </c>
      <c r="N54" s="3">
        <v>0.98699999999999999</v>
      </c>
      <c r="O54" s="3">
        <v>0.98799999999999999</v>
      </c>
      <c r="P54" s="3">
        <v>0.996</v>
      </c>
      <c r="Q54" s="3">
        <v>0.99299999999999999</v>
      </c>
      <c r="R54" s="3">
        <v>0.97</v>
      </c>
      <c r="S54" s="3">
        <v>1.0349999999999999</v>
      </c>
      <c r="T54" s="3">
        <v>1.02</v>
      </c>
      <c r="U54" s="3">
        <v>1.002</v>
      </c>
      <c r="X54" s="33">
        <f t="shared" si="0"/>
        <v>24</v>
      </c>
      <c r="Y54" s="4">
        <f t="shared" si="2"/>
        <v>0.99680000000000002</v>
      </c>
      <c r="Z54" s="3">
        <f t="shared" si="1"/>
        <v>38</v>
      </c>
      <c r="AE54" s="3">
        <v>29</v>
      </c>
      <c r="AF54" s="3">
        <v>0.98799999999999999</v>
      </c>
      <c r="AG54" s="3">
        <v>1.0009999999999999</v>
      </c>
      <c r="AH54" s="3">
        <v>1.024</v>
      </c>
      <c r="AI54" s="3">
        <v>0.97099999999999997</v>
      </c>
      <c r="AJ54" s="3">
        <v>0.95799999999999996</v>
      </c>
      <c r="AK54" s="3">
        <v>0.99099999999999999</v>
      </c>
      <c r="AL54" s="3">
        <v>0.99</v>
      </c>
      <c r="AM54" s="3">
        <v>1.002</v>
      </c>
      <c r="AN54" s="3">
        <v>0.95899999999999996</v>
      </c>
      <c r="AO54" s="3">
        <v>1.0149999999999999</v>
      </c>
      <c r="AP54" s="3">
        <v>1.008</v>
      </c>
      <c r="AQ54" s="3">
        <v>0.92400000000000004</v>
      </c>
      <c r="AR54" s="3">
        <v>0.996</v>
      </c>
      <c r="AS54" s="3">
        <v>0.99299999999999999</v>
      </c>
      <c r="AT54" s="3">
        <v>1.03</v>
      </c>
      <c r="AU54" s="3">
        <v>0.96299999999999997</v>
      </c>
      <c r="AV54" s="3">
        <v>0.998</v>
      </c>
      <c r="AW54" s="3">
        <v>1.0069999999999999</v>
      </c>
      <c r="AX54" s="3">
        <v>0.96299999999999997</v>
      </c>
      <c r="AY54" s="3">
        <v>1.018</v>
      </c>
      <c r="AZ54" s="33">
        <v>15</v>
      </c>
      <c r="BA54" s="4">
        <v>0.98995000000000011</v>
      </c>
      <c r="BB54" s="3">
        <v>50</v>
      </c>
    </row>
    <row r="55" spans="1:54" x14ac:dyDescent="0.2">
      <c r="X55" s="33"/>
      <c r="Y55" s="4"/>
    </row>
    <row r="56" spans="1:54" x14ac:dyDescent="0.2">
      <c r="X56" s="33"/>
      <c r="Y56" s="4"/>
    </row>
    <row r="57" spans="1:54" x14ac:dyDescent="0.2">
      <c r="X57" s="33"/>
      <c r="Y57" s="4"/>
    </row>
    <row r="58" spans="1:54" x14ac:dyDescent="0.2">
      <c r="X58" s="33"/>
      <c r="Y58" s="4"/>
    </row>
    <row r="59" spans="1:54" x14ac:dyDescent="0.2">
      <c r="X59" s="33"/>
      <c r="Y59" s="4"/>
    </row>
    <row r="60" spans="1:54" x14ac:dyDescent="0.2">
      <c r="X60" s="33"/>
      <c r="Y60" s="4"/>
    </row>
    <row r="61" spans="1:54" x14ac:dyDescent="0.2">
      <c r="X61" s="33"/>
      <c r="Y61" s="4"/>
    </row>
    <row r="62" spans="1:54" x14ac:dyDescent="0.2">
      <c r="X62" s="33"/>
      <c r="Y62" s="4"/>
    </row>
    <row r="63" spans="1:54" x14ac:dyDescent="0.2">
      <c r="X63" s="33"/>
      <c r="Y63" s="4"/>
    </row>
    <row r="64" spans="1:54" x14ac:dyDescent="0.2">
      <c r="X64" s="33"/>
      <c r="Y64" s="4"/>
    </row>
    <row r="65" spans="24:25" x14ac:dyDescent="0.2">
      <c r="X65" s="33"/>
      <c r="Y65" s="4"/>
    </row>
    <row r="66" spans="24:25" x14ac:dyDescent="0.2">
      <c r="X66" s="33"/>
      <c r="Y66" s="4"/>
    </row>
    <row r="67" spans="24:25" x14ac:dyDescent="0.2">
      <c r="X67" s="33"/>
      <c r="Y67" s="4"/>
    </row>
    <row r="68" spans="24:25" x14ac:dyDescent="0.2">
      <c r="X68" s="33"/>
      <c r="Y68" s="4"/>
    </row>
    <row r="69" spans="24:25" x14ac:dyDescent="0.2">
      <c r="X69" s="33"/>
      <c r="Y69" s="4"/>
    </row>
    <row r="70" spans="24:25" x14ac:dyDescent="0.2">
      <c r="X70" s="33"/>
      <c r="Y70" s="4"/>
    </row>
    <row r="71" spans="24:25" x14ac:dyDescent="0.2">
      <c r="X71" s="33"/>
      <c r="Y71" s="4"/>
    </row>
    <row r="72" spans="24:25" x14ac:dyDescent="0.2">
      <c r="X72" s="33"/>
      <c r="Y72" s="4"/>
    </row>
    <row r="73" spans="24:25" x14ac:dyDescent="0.2">
      <c r="X73" s="33"/>
      <c r="Y73" s="4"/>
    </row>
    <row r="74" spans="24:25" x14ac:dyDescent="0.2">
      <c r="X74" s="33"/>
      <c r="Y74" s="4"/>
    </row>
    <row r="75" spans="24:25" x14ac:dyDescent="0.2">
      <c r="X75" s="33"/>
      <c r="Y75" s="4"/>
    </row>
    <row r="76" spans="24:25" x14ac:dyDescent="0.2">
      <c r="X76" s="33"/>
      <c r="Y76" s="4"/>
    </row>
    <row r="77" spans="24:25" x14ac:dyDescent="0.2">
      <c r="X77" s="33"/>
      <c r="Y77" s="4"/>
    </row>
    <row r="78" spans="24:25" x14ac:dyDescent="0.2">
      <c r="X78" s="33"/>
      <c r="Y78" s="4"/>
    </row>
    <row r="79" spans="24:25" x14ac:dyDescent="0.2">
      <c r="X79" s="33"/>
      <c r="Y79" s="4"/>
    </row>
    <row r="80" spans="24:25" x14ac:dyDescent="0.2">
      <c r="X80" s="33"/>
      <c r="Y80" s="4"/>
    </row>
    <row r="81" spans="24:25" x14ac:dyDescent="0.2">
      <c r="X81" s="33"/>
      <c r="Y81" s="4"/>
    </row>
    <row r="82" spans="24:25" x14ac:dyDescent="0.2">
      <c r="X82" s="33"/>
      <c r="Y82" s="4"/>
    </row>
    <row r="83" spans="24:25" x14ac:dyDescent="0.2">
      <c r="X83" s="33"/>
      <c r="Y83" s="4"/>
    </row>
    <row r="84" spans="24:25" x14ac:dyDescent="0.2">
      <c r="X84" s="33"/>
      <c r="Y84" s="4"/>
    </row>
    <row r="85" spans="24:25" x14ac:dyDescent="0.2">
      <c r="X85" s="33"/>
      <c r="Y85" s="4"/>
    </row>
    <row r="86" spans="24:25" x14ac:dyDescent="0.2">
      <c r="X86" s="33"/>
      <c r="Y86" s="4"/>
    </row>
    <row r="87" spans="24:25" x14ac:dyDescent="0.2">
      <c r="X87" s="33"/>
      <c r="Y87" s="4"/>
    </row>
    <row r="88" spans="24:25" x14ac:dyDescent="0.2">
      <c r="X88" s="33"/>
      <c r="Y88" s="4"/>
    </row>
    <row r="89" spans="24:25" x14ac:dyDescent="0.2">
      <c r="X89" s="33"/>
      <c r="Y89" s="4"/>
    </row>
    <row r="90" spans="24:25" x14ac:dyDescent="0.2">
      <c r="X90" s="33"/>
      <c r="Y90" s="4"/>
    </row>
    <row r="91" spans="24:25" x14ac:dyDescent="0.2">
      <c r="X91" s="33"/>
      <c r="Y91" s="4"/>
    </row>
    <row r="92" spans="24:25" x14ac:dyDescent="0.2">
      <c r="X92" s="33"/>
      <c r="Y92" s="4"/>
    </row>
    <row r="93" spans="24:25" x14ac:dyDescent="0.2">
      <c r="X93" s="33"/>
      <c r="Y93" s="4"/>
    </row>
    <row r="94" spans="24:25" x14ac:dyDescent="0.2">
      <c r="X94" s="33"/>
      <c r="Y94" s="4"/>
    </row>
    <row r="95" spans="24:25" x14ac:dyDescent="0.2">
      <c r="X95" s="33"/>
      <c r="Y95" s="4"/>
    </row>
    <row r="96" spans="24:25" x14ac:dyDescent="0.2">
      <c r="X96" s="33"/>
      <c r="Y96" s="4"/>
    </row>
    <row r="97" spans="1:25" x14ac:dyDescent="0.2">
      <c r="X97" s="33"/>
      <c r="Y97" s="4"/>
    </row>
    <row r="98" spans="1:25" x14ac:dyDescent="0.2">
      <c r="X98" s="33"/>
      <c r="Y98" s="4"/>
    </row>
    <row r="99" spans="1:25" x14ac:dyDescent="0.2">
      <c r="X99" s="33"/>
      <c r="Y99" s="4"/>
    </row>
    <row r="100" spans="1:25" x14ac:dyDescent="0.2">
      <c r="X100" s="33"/>
      <c r="Y100" s="4"/>
    </row>
    <row r="101" spans="1:25" x14ac:dyDescent="0.2">
      <c r="X101" s="33"/>
      <c r="Y101" s="4"/>
    </row>
    <row r="102" spans="1:25" x14ac:dyDescent="0.2">
      <c r="X102" s="33"/>
      <c r="Y102" s="4"/>
    </row>
    <row r="103" spans="1:25" x14ac:dyDescent="0.2">
      <c r="X103" s="33"/>
      <c r="Y103" s="4"/>
    </row>
    <row r="104" spans="1:25" x14ac:dyDescent="0.2">
      <c r="X104" s="33"/>
      <c r="Y104" s="4"/>
    </row>
    <row r="105" spans="1:25" x14ac:dyDescent="0.2">
      <c r="A105" s="3" t="s">
        <v>35</v>
      </c>
      <c r="B105" s="3">
        <v>1</v>
      </c>
      <c r="C105" s="3">
        <v>1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1</v>
      </c>
      <c r="L105" s="3">
        <v>1</v>
      </c>
      <c r="M105" s="3">
        <v>1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</row>
    <row r="106" spans="1:25" x14ac:dyDescent="0.2">
      <c r="A106" s="3" t="s">
        <v>1</v>
      </c>
      <c r="B106" s="3">
        <v>0.99999159093990497</v>
      </c>
      <c r="C106" s="3">
        <v>1.0000067815000595</v>
      </c>
      <c r="D106" s="3">
        <v>0.99999403227993655</v>
      </c>
      <c r="E106" s="3">
        <v>0.99998755613266932</v>
      </c>
      <c r="F106" s="3">
        <v>1.0000097653601046</v>
      </c>
      <c r="G106" s="3">
        <v>0.99998128305980116</v>
      </c>
      <c r="H106" s="3">
        <v>0.99998019801980442</v>
      </c>
      <c r="I106" s="3">
        <v>1.0000024346697118</v>
      </c>
      <c r="J106" s="3">
        <v>1.0000067815000879</v>
      </c>
      <c r="K106" s="3">
        <v>0.99998942085989362</v>
      </c>
      <c r="L106" s="3">
        <v>1.0000032551200371</v>
      </c>
      <c r="M106" s="3">
        <v>1.0000143374993447</v>
      </c>
      <c r="N106" s="3">
        <v>0.99999837243998413</v>
      </c>
      <c r="O106" s="3">
        <v>1.0000010850400072</v>
      </c>
      <c r="P106" s="3">
        <v>1.0000008137800056</v>
      </c>
      <c r="Q106" s="3">
        <v>1.0000027051885636</v>
      </c>
      <c r="R106" s="3">
        <v>1.0000067815000799</v>
      </c>
      <c r="S106" s="3">
        <v>1.0000160043401733</v>
      </c>
      <c r="T106" s="3">
        <v>1.0000097653601079</v>
      </c>
      <c r="U106" s="3">
        <v>0.9999870150949538</v>
      </c>
    </row>
  </sheetData>
  <sortState ref="AE5:BC54">
    <sortCondition ref="BB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 7.13 - P - Mid C</vt:lpstr>
      <vt:lpstr>Fig 7.14 - P - PV</vt:lpstr>
      <vt:lpstr>Fig 7.15 - P - NG W</vt:lpstr>
      <vt:lpstr>Fig 7.16 - P - NG E</vt:lpstr>
      <vt:lpstr>Forecasts</vt:lpstr>
      <vt:lpstr>Electric &amp; Gas Prices</vt:lpstr>
      <vt:lpstr>MidC Shocks</vt:lpstr>
      <vt:lpstr>PV Shocks</vt:lpstr>
      <vt:lpstr>NG East Shock</vt:lpstr>
      <vt:lpstr>NG West Shocks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2015-03-20T00:39:58Z</dcterms:created>
  <dcterms:modified xsi:type="dcterms:W3CDTF">2015-03-31T18:07:57Z</dcterms:modified>
</cp:coreProperties>
</file>