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480" yWindow="45" windowWidth="27795" windowHeight="11310"/>
  </bookViews>
  <sheets>
    <sheet name="Fig 8.18" sheetId="1" r:id="rId1"/>
  </sheets>
  <externalReferences>
    <externalReference r:id="rId2"/>
  </externalReferences>
  <definedNames>
    <definedName name="SBT">'[1]PaR Cost Risk Data All Original'!$C$3</definedName>
  </definedNames>
  <calcPr calcId="152511"/>
</workbook>
</file>

<file path=xl/calcChain.xml><?xml version="1.0" encoding="utf-8"?>
<calcChain xmlns="http://schemas.openxmlformats.org/spreadsheetml/2006/main">
  <c r="I5" i="1" l="1"/>
  <c r="J5" i="1"/>
  <c r="E27" i="1" l="1"/>
  <c r="B7" i="1" l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D27" i="1" l="1"/>
  <c r="H19" i="1" l="1"/>
  <c r="J19" i="1" s="1"/>
  <c r="G19" i="1"/>
  <c r="I19" i="1" s="1"/>
  <c r="G6" i="1"/>
  <c r="I6" i="1" s="1"/>
  <c r="H6" i="1"/>
  <c r="J6" i="1" s="1"/>
  <c r="G11" i="1"/>
  <c r="I11" i="1" s="1"/>
  <c r="H11" i="1"/>
  <c r="J11" i="1" s="1"/>
  <c r="H18" i="1"/>
  <c r="J18" i="1" s="1"/>
  <c r="G18" i="1"/>
  <c r="I18" i="1" s="1"/>
  <c r="H16" i="1"/>
  <c r="J16" i="1" s="1"/>
  <c r="G16" i="1"/>
  <c r="I16" i="1" s="1"/>
  <c r="G17" i="1"/>
  <c r="I17" i="1" s="1"/>
  <c r="H17" i="1"/>
  <c r="J17" i="1" s="1"/>
  <c r="H20" i="1"/>
  <c r="J20" i="1" s="1"/>
  <c r="G20" i="1"/>
  <c r="I20" i="1" s="1"/>
  <c r="H13" i="1"/>
  <c r="J13" i="1" s="1"/>
  <c r="G13" i="1"/>
  <c r="I13" i="1" s="1"/>
  <c r="G25" i="1"/>
  <c r="I25" i="1" s="1"/>
  <c r="H25" i="1"/>
  <c r="J25" i="1" s="1"/>
  <c r="H10" i="1"/>
  <c r="J10" i="1" s="1"/>
  <c r="G10" i="1"/>
  <c r="I10" i="1" s="1"/>
  <c r="G21" i="1"/>
  <c r="I21" i="1" s="1"/>
  <c r="H21" i="1"/>
  <c r="J21" i="1" s="1"/>
  <c r="H24" i="1"/>
  <c r="J24" i="1" s="1"/>
  <c r="G24" i="1"/>
  <c r="I24" i="1" s="1"/>
  <c r="H12" i="1"/>
  <c r="J12" i="1" s="1"/>
  <c r="G12" i="1"/>
  <c r="I12" i="1" s="1"/>
  <c r="H23" i="1"/>
  <c r="J23" i="1" s="1"/>
  <c r="G23" i="1"/>
  <c r="I23" i="1" s="1"/>
  <c r="H8" i="1"/>
  <c r="J8" i="1" s="1"/>
  <c r="G8" i="1"/>
  <c r="I8" i="1" s="1"/>
  <c r="H22" i="1"/>
  <c r="J22" i="1" s="1"/>
  <c r="G22" i="1"/>
  <c r="I22" i="1" s="1"/>
  <c r="G15" i="1"/>
  <c r="I15" i="1" s="1"/>
  <c r="H15" i="1"/>
  <c r="J15" i="1" s="1"/>
  <c r="G7" i="1"/>
  <c r="I7" i="1" s="1"/>
  <c r="H7" i="1"/>
  <c r="J7" i="1" s="1"/>
  <c r="H14" i="1"/>
  <c r="J14" i="1" s="1"/>
  <c r="G14" i="1"/>
  <c r="I14" i="1" s="1"/>
  <c r="H9" i="1"/>
  <c r="J9" i="1" s="1"/>
  <c r="G9" i="1"/>
  <c r="I9" i="1" s="1"/>
  <c r="C27" i="1"/>
</calcChain>
</file>

<file path=xl/sharedStrings.xml><?xml version="1.0" encoding="utf-8"?>
<sst xmlns="http://schemas.openxmlformats.org/spreadsheetml/2006/main" count="13" uniqueCount="11">
  <si>
    <t>Base CO5</t>
  </si>
  <si>
    <t>C05a-3</t>
  </si>
  <si>
    <t>C05b-3</t>
  </si>
  <si>
    <t>C13-1</t>
  </si>
  <si>
    <t>Delta from C05a-3</t>
  </si>
  <si>
    <t>as % of C05a-3</t>
  </si>
  <si>
    <t>Top Portfolio</t>
  </si>
  <si>
    <t>Data is from the "2015 IRP Summary Customer Rate Impact" in Appendix L</t>
  </si>
  <si>
    <t>Figure 8.18</t>
  </si>
  <si>
    <t>NPV</t>
  </si>
  <si>
    <t>Base Price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</si>
</sst>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$&quot;#,##0_);[Red]\(&quot;$&quot;#,##0\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&quot;$&quot;#,##0.00"/>
    <numFmt numFmtId="166" formatCode="0.0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4" fillId="0" borderId="0"/>
  </cellStyleXfs>
  <cellXfs count="10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164" fontId="0" fillId="0" borderId="0" xfId="1" applyNumberFormat="1" applyFont="1"/>
    <xf numFmtId="6" fontId="0" fillId="0" borderId="0" xfId="0" applyNumberFormat="1"/>
    <xf numFmtId="165" fontId="0" fillId="0" borderId="0" xfId="0" applyNumberFormat="1"/>
    <xf numFmtId="0" fontId="2" fillId="0" borderId="0" xfId="0" applyFont="1"/>
    <xf numFmtId="0" fontId="5" fillId="0" borderId="0" xfId="0" applyFont="1" applyAlignment="1">
      <alignment horizontal="left" vertical="center" readingOrder="1"/>
    </xf>
    <xf numFmtId="164" fontId="0" fillId="0" borderId="0" xfId="0" applyNumberFormat="1"/>
    <xf numFmtId="166" fontId="0" fillId="0" borderId="0" xfId="0" applyNumberFormat="1"/>
  </cellXfs>
  <cellStyles count="3">
    <cellStyle name="Currency" xfId="1" builtinId="4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Change in Nominal Revenue Requirement</a:t>
            </a:r>
          </a:p>
          <a:p>
            <a:pPr>
              <a:defRPr sz="1200"/>
            </a:pPr>
            <a:r>
              <a:rPr lang="en-US" sz="1200"/>
              <a:t>EG2-C07 less EG1-C07</a:t>
            </a:r>
          </a:p>
          <a:p>
            <a:pPr>
              <a:defRPr sz="1200"/>
            </a:pPr>
            <a:r>
              <a:rPr lang="en-US" sz="1200"/>
              <a:t>High CO2</a:t>
            </a:r>
            <a:endParaRPr lang="en-US" sz="1200" b="1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val>
            <c:numRef>
              <c:f>'Customer Costs'!#REF!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'Customer Costs'!#REF!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'Customer Costs'!#REF!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1"/>
          <c:order val="1"/>
          <c:val>
            <c:numRef>
              <c:f>'Customer Costs'!#REF!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'Customer Costs'!#REF!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'Customer Costs'!#REF!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253400"/>
        <c:axId val="205253784"/>
      </c:lineChart>
      <c:catAx>
        <c:axId val="2052534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crossAx val="205253784"/>
        <c:crosses val="autoZero"/>
        <c:auto val="1"/>
        <c:lblAlgn val="ctr"/>
        <c:lblOffset val="100"/>
        <c:noMultiLvlLbl val="0"/>
      </c:catAx>
      <c:valAx>
        <c:axId val="20525378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$ million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05253400"/>
        <c:crosses val="autoZero"/>
        <c:crossBetween val="between"/>
        <c:majorUnit val="100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'Fig 8.18'!$I$5</c:f>
              <c:strCache>
                <c:ptCount val="1"/>
                <c:pt idx="0">
                  <c:v>C05b-3</c:v>
                </c:pt>
              </c:strCache>
            </c:strRef>
          </c:tx>
          <c:cat>
            <c:numRef>
              <c:f>'Fig 8.18'!$B$6:$B$25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'Fig 8.18'!$I$6:$I$25</c:f>
              <c:numCache>
                <c:formatCode>0.0%</c:formatCode>
                <c:ptCount val="20"/>
                <c:pt idx="0">
                  <c:v>-1.1418586214769038E-4</c:v>
                </c:pt>
                <c:pt idx="1">
                  <c:v>-1.5602652270855027E-4</c:v>
                </c:pt>
                <c:pt idx="2">
                  <c:v>-4.0186660822905969E-4</c:v>
                </c:pt>
                <c:pt idx="3">
                  <c:v>-1.6917464940503948E-3</c:v>
                </c:pt>
                <c:pt idx="4">
                  <c:v>-2.1119687696385318E-3</c:v>
                </c:pt>
                <c:pt idx="5">
                  <c:v>-2.2566662205663278E-3</c:v>
                </c:pt>
                <c:pt idx="6">
                  <c:v>-3.3362811160370632E-3</c:v>
                </c:pt>
                <c:pt idx="7">
                  <c:v>2.9754815283631079E-4</c:v>
                </c:pt>
                <c:pt idx="8">
                  <c:v>1.6369837662202342E-3</c:v>
                </c:pt>
                <c:pt idx="9">
                  <c:v>2.3699312116714369E-3</c:v>
                </c:pt>
                <c:pt idx="10">
                  <c:v>-9.8652518010071042E-4</c:v>
                </c:pt>
                <c:pt idx="11">
                  <c:v>-8.8952545308495828E-4</c:v>
                </c:pt>
                <c:pt idx="12">
                  <c:v>-1.8028617351104878E-2</c:v>
                </c:pt>
                <c:pt idx="13">
                  <c:v>5.1691143095862736E-2</c:v>
                </c:pt>
                <c:pt idx="14">
                  <c:v>4.109300774790843E-2</c:v>
                </c:pt>
                <c:pt idx="15">
                  <c:v>2.9033798121657687E-2</c:v>
                </c:pt>
                <c:pt idx="16">
                  <c:v>2.7188476902090745E-2</c:v>
                </c:pt>
                <c:pt idx="17">
                  <c:v>4.0358850344409135E-2</c:v>
                </c:pt>
                <c:pt idx="18">
                  <c:v>1.9253735084489257E-2</c:v>
                </c:pt>
                <c:pt idx="19">
                  <c:v>1.9354921717501562E-2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 8.18'!$J$5</c:f>
              <c:strCache>
                <c:ptCount val="1"/>
                <c:pt idx="0">
                  <c:v>C13-1</c:v>
                </c:pt>
              </c:strCache>
            </c:strRef>
          </c:tx>
          <c:cat>
            <c:numRef>
              <c:f>'Fig 8.18'!$B$6:$B$25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'Fig 8.18'!$J$6:$J$25</c:f>
              <c:numCache>
                <c:formatCode>0.0%</c:formatCode>
                <c:ptCount val="20"/>
                <c:pt idx="0">
                  <c:v>-8.0620365939595767E-4</c:v>
                </c:pt>
                <c:pt idx="1">
                  <c:v>-1.1013026918496851E-3</c:v>
                </c:pt>
                <c:pt idx="2">
                  <c:v>-1.3320470726138991E-3</c:v>
                </c:pt>
                <c:pt idx="3">
                  <c:v>-4.7685217436041509E-3</c:v>
                </c:pt>
                <c:pt idx="4">
                  <c:v>2.3008466659030983E-3</c:v>
                </c:pt>
                <c:pt idx="5">
                  <c:v>2.0442452960522915E-2</c:v>
                </c:pt>
                <c:pt idx="6">
                  <c:v>4.7947179647164773E-2</c:v>
                </c:pt>
                <c:pt idx="7">
                  <c:v>-6.9355573040506702E-3</c:v>
                </c:pt>
                <c:pt idx="8">
                  <c:v>8.7205981090040258E-3</c:v>
                </c:pt>
                <c:pt idx="9">
                  <c:v>3.7569864020811576E-2</c:v>
                </c:pt>
                <c:pt idx="10">
                  <c:v>4.8933224350597535E-2</c:v>
                </c:pt>
                <c:pt idx="11">
                  <c:v>3.4661790074262337E-2</c:v>
                </c:pt>
                <c:pt idx="12">
                  <c:v>1.4982420788576291E-2</c:v>
                </c:pt>
                <c:pt idx="13">
                  <c:v>2.0962982421582493E-4</c:v>
                </c:pt>
                <c:pt idx="14">
                  <c:v>-2.9131924553395605E-3</c:v>
                </c:pt>
                <c:pt idx="15">
                  <c:v>-3.8217988125908979E-2</c:v>
                </c:pt>
                <c:pt idx="16">
                  <c:v>-3.7820280357547385E-2</c:v>
                </c:pt>
                <c:pt idx="17">
                  <c:v>-1.6587758125320585E-2</c:v>
                </c:pt>
                <c:pt idx="18">
                  <c:v>7.7569682528411893E-3</c:v>
                </c:pt>
                <c:pt idx="19">
                  <c:v>-3.2761517827364771E-2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349232"/>
        <c:axId val="205632264"/>
      </c:lineChart>
      <c:catAx>
        <c:axId val="2053492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 rot="-2700000"/>
          <a:lstStyle/>
          <a:p>
            <a:pPr>
              <a:defRPr/>
            </a:pPr>
            <a:endParaRPr lang="en-US"/>
          </a:p>
        </c:txPr>
        <c:crossAx val="205632264"/>
        <c:crosses val="autoZero"/>
        <c:auto val="1"/>
        <c:lblAlgn val="ctr"/>
        <c:lblOffset val="100"/>
        <c:noMultiLvlLbl val="0"/>
      </c:catAx>
      <c:valAx>
        <c:axId val="205632264"/>
        <c:scaling>
          <c:orientation val="minMax"/>
          <c:min val="-4.0000000000000008E-2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205349232"/>
        <c:crosses val="autoZero"/>
        <c:crossBetween val="between"/>
        <c:majorUnit val="2.0000000000000004E-2"/>
      </c:valAx>
    </c:plotArea>
    <c:legend>
      <c:legendPos val="b"/>
      <c:overlay val="0"/>
    </c:legend>
    <c:plotVisOnly val="1"/>
    <c:dispBlanksAs val="gap"/>
    <c:showDLblsOverMax val="0"/>
  </c:chart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86</xdr:row>
      <xdr:rowOff>104774</xdr:rowOff>
    </xdr:from>
    <xdr:to>
      <xdr:col>6</xdr:col>
      <xdr:colOff>104775</xdr:colOff>
      <xdr:row>102</xdr:row>
      <xdr:rowOff>161925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756708</xdr:colOff>
      <xdr:row>34</xdr:row>
      <xdr:rowOff>51857</xdr:rowOff>
    </xdr:from>
    <xdr:to>
      <xdr:col>8</xdr:col>
      <xdr:colOff>523874</xdr:colOff>
      <xdr:row>48</xdr:row>
      <xdr:rowOff>128057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2013%20IRP\1-Document\Chapter%208%20-%20Results%20-%20Analysis\Support\Archive\PaR%20Charts_CompareUpdate_RTL,%20EG1%20and%20EG2_2013042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 Cost Risk Data All Original"/>
      <sheetName val="PaR Cost Risk Truncated - Orig"/>
      <sheetName val="PaR Cost Risk Data Update"/>
      <sheetName val="PaR Cost Risk Truncated - Updat"/>
      <sheetName val="Comparisons"/>
      <sheetName val="Risk Adjusted PVRR Update"/>
      <sheetName val="Risk Adjust Update All"/>
      <sheetName val="CO2 Emissions Up"/>
      <sheetName val="CO2 Emis from Result File Up"/>
      <sheetName val="ENS Up"/>
      <sheetName val="ENS from Result File"/>
      <sheetName val="Customer Costs"/>
      <sheetName val="Customer Cost Zero CO2"/>
      <sheetName val="Customer Cost Medium CO2"/>
      <sheetName val="Customer Cost High CO2"/>
      <sheetName val="SBT"/>
    </sheetNames>
    <sheetDataSet>
      <sheetData sheetId="0">
        <row r="3">
          <cell r="C3">
            <v>654.78710679803544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4">
          <cell r="E4" t="str">
            <v>Without SBT Benefits</v>
          </cell>
        </row>
      </sheetData>
      <sheetData sheetId="12"/>
      <sheetData sheetId="13"/>
      <sheetData sheetId="14"/>
      <sheetData sheetId="15">
        <row r="7">
          <cell r="R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Z155"/>
  <sheetViews>
    <sheetView tabSelected="1" zoomScale="90" zoomScaleNormal="90" workbookViewId="0">
      <selection activeCell="R13" sqref="R13"/>
    </sheetView>
  </sheetViews>
  <sheetFormatPr defaultRowHeight="15" x14ac:dyDescent="0.25"/>
  <cols>
    <col min="2" max="4" width="11.5703125" bestFit="1" customWidth="1"/>
    <col min="8" max="8" width="9.7109375" bestFit="1" customWidth="1"/>
    <col min="9" max="10" width="9.7109375" customWidth="1"/>
    <col min="11" max="11" width="10.7109375" bestFit="1" customWidth="1"/>
  </cols>
  <sheetData>
    <row r="1" spans="1:26" x14ac:dyDescent="0.25">
      <c r="A1" s="6" t="s">
        <v>10</v>
      </c>
      <c r="G1" t="s">
        <v>6</v>
      </c>
    </row>
    <row r="2" spans="1:26" x14ac:dyDescent="0.25">
      <c r="A2" s="6"/>
    </row>
    <row r="3" spans="1:26" ht="18.75" x14ac:dyDescent="0.25">
      <c r="P3" s="7"/>
      <c r="Z3" s="7"/>
    </row>
    <row r="4" spans="1:26" x14ac:dyDescent="0.25">
      <c r="B4" s="1" t="s">
        <v>0</v>
      </c>
      <c r="G4" s="1" t="s">
        <v>4</v>
      </c>
      <c r="I4" t="s">
        <v>5</v>
      </c>
    </row>
    <row r="5" spans="1:26" x14ac:dyDescent="0.25">
      <c r="C5" t="s">
        <v>1</v>
      </c>
      <c r="D5" t="s">
        <v>2</v>
      </c>
      <c r="E5" t="s">
        <v>3</v>
      </c>
      <c r="G5" t="s">
        <v>2</v>
      </c>
      <c r="H5" t="s">
        <v>3</v>
      </c>
      <c r="I5" t="str">
        <f t="shared" ref="I5:J5" si="0">G5</f>
        <v>C05b-3</v>
      </c>
      <c r="J5" t="str">
        <f t="shared" si="0"/>
        <v>C13-1</v>
      </c>
    </row>
    <row r="6" spans="1:26" x14ac:dyDescent="0.25">
      <c r="B6" s="2">
        <v>2015</v>
      </c>
      <c r="C6" s="3">
        <v>1636.0281855911644</v>
      </c>
      <c r="D6" s="3">
        <v>1635.8413743022948</v>
      </c>
      <c r="E6" s="3">
        <v>1634.7092136810659</v>
      </c>
      <c r="G6" s="8">
        <f>D6-$C6</f>
        <v>-0.18681128886964871</v>
      </c>
      <c r="H6" s="8">
        <f>E6-$C6</f>
        <v>-1.3189719100985258</v>
      </c>
      <c r="I6" s="9">
        <f t="shared" ref="I6:I25" si="1">G6/$C6</f>
        <v>-1.1418586214769038E-4</v>
      </c>
      <c r="J6" s="9">
        <f t="shared" ref="J6:J25" si="2">H6/$C6</f>
        <v>-8.0620365939595767E-4</v>
      </c>
      <c r="K6" s="3"/>
    </row>
    <row r="7" spans="1:26" x14ac:dyDescent="0.25">
      <c r="B7" s="2">
        <f>B6+1</f>
        <v>2016</v>
      </c>
      <c r="C7" s="3">
        <v>1799.4056703269496</v>
      </c>
      <c r="D7" s="3">
        <v>1799.1249153172664</v>
      </c>
      <c r="E7" s="3">
        <v>1797.4239800184889</v>
      </c>
      <c r="G7" s="8">
        <f t="shared" ref="G7:G25" si="3">D7-$C7</f>
        <v>-0.28075500968316192</v>
      </c>
      <c r="H7" s="8">
        <f t="shared" ref="H7:H25" si="4">E7-$C7</f>
        <v>-1.9816903084606565</v>
      </c>
      <c r="I7" s="9">
        <f t="shared" si="1"/>
        <v>-1.5602652270855027E-4</v>
      </c>
      <c r="J7" s="9">
        <f t="shared" si="2"/>
        <v>-1.1013026918496851E-3</v>
      </c>
      <c r="K7" s="3"/>
    </row>
    <row r="8" spans="1:26" x14ac:dyDescent="0.25">
      <c r="B8" s="2">
        <f t="shared" ref="B8:B25" si="5">B7+1</f>
        <v>2017</v>
      </c>
      <c r="C8" s="3">
        <v>1875.315116833928</v>
      </c>
      <c r="D8" s="3">
        <v>1874.5614903085652</v>
      </c>
      <c r="E8" s="3">
        <v>1872.8171088223207</v>
      </c>
      <c r="G8" s="8">
        <f t="shared" si="3"/>
        <v>-0.75362652536273345</v>
      </c>
      <c r="H8" s="8">
        <f t="shared" si="4"/>
        <v>-2.4980080116072259</v>
      </c>
      <c r="I8" s="9">
        <f t="shared" si="1"/>
        <v>-4.0186660822905969E-4</v>
      </c>
      <c r="J8" s="9">
        <f t="shared" si="2"/>
        <v>-1.3320470726138991E-3</v>
      </c>
      <c r="K8" s="3"/>
    </row>
    <row r="9" spans="1:26" x14ac:dyDescent="0.25">
      <c r="B9" s="2">
        <f t="shared" si="5"/>
        <v>2018</v>
      </c>
      <c r="C9" s="3">
        <v>1966.182385307394</v>
      </c>
      <c r="D9" s="3">
        <v>1962.8561031503866</v>
      </c>
      <c r="E9" s="3">
        <v>1956.8066018511643</v>
      </c>
      <c r="G9" s="8">
        <f t="shared" si="3"/>
        <v>-3.3262821570074266</v>
      </c>
      <c r="H9" s="8">
        <f t="shared" si="4"/>
        <v>-9.375783456229783</v>
      </c>
      <c r="I9" s="9">
        <f t="shared" si="1"/>
        <v>-1.6917464940503948E-3</v>
      </c>
      <c r="J9" s="9">
        <f t="shared" si="2"/>
        <v>-4.7685217436041509E-3</v>
      </c>
      <c r="K9" s="3"/>
    </row>
    <row r="10" spans="1:26" x14ac:dyDescent="0.25">
      <c r="B10" s="2">
        <f t="shared" si="5"/>
        <v>2019</v>
      </c>
      <c r="C10" s="3">
        <v>2062.4826533414098</v>
      </c>
      <c r="D10" s="3">
        <v>2058.1267543896315</v>
      </c>
      <c r="E10" s="3">
        <v>2067.2281096778333</v>
      </c>
      <c r="G10" s="8">
        <f t="shared" si="3"/>
        <v>-4.355898951778272</v>
      </c>
      <c r="H10" s="8">
        <f t="shared" si="4"/>
        <v>4.7454563364235582</v>
      </c>
      <c r="I10" s="9">
        <f t="shared" si="1"/>
        <v>-2.1119687696385318E-3</v>
      </c>
      <c r="J10" s="9">
        <f t="shared" si="2"/>
        <v>2.3008466659030983E-3</v>
      </c>
      <c r="K10" s="3"/>
    </row>
    <row r="11" spans="1:26" x14ac:dyDescent="0.25">
      <c r="B11" s="2">
        <f t="shared" si="5"/>
        <v>2020</v>
      </c>
      <c r="C11" s="3">
        <v>2164.7851983368632</v>
      </c>
      <c r="D11" s="3">
        <v>2159.9000007049945</v>
      </c>
      <c r="E11" s="3">
        <v>2209.0387179235008</v>
      </c>
      <c r="G11" s="8">
        <f t="shared" si="3"/>
        <v>-4.8851976318687775</v>
      </c>
      <c r="H11" s="8">
        <f t="shared" si="4"/>
        <v>44.253519586637594</v>
      </c>
      <c r="I11" s="9">
        <f t="shared" si="1"/>
        <v>-2.2566662205663278E-3</v>
      </c>
      <c r="J11" s="9">
        <f t="shared" si="2"/>
        <v>2.0442452960522915E-2</v>
      </c>
      <c r="K11" s="3"/>
    </row>
    <row r="12" spans="1:26" x14ac:dyDescent="0.25">
      <c r="B12" s="2">
        <f t="shared" si="5"/>
        <v>2021</v>
      </c>
      <c r="C12" s="3">
        <v>2366.0223987628019</v>
      </c>
      <c r="D12" s="3">
        <v>2358.1286829136889</v>
      </c>
      <c r="E12" s="3">
        <v>2479.4664997654977</v>
      </c>
      <c r="G12" s="8">
        <f t="shared" si="3"/>
        <v>-7.8937158491130504</v>
      </c>
      <c r="H12" s="8">
        <f t="shared" si="4"/>
        <v>113.44410100269579</v>
      </c>
      <c r="I12" s="9">
        <f t="shared" si="1"/>
        <v>-3.3362811160370632E-3</v>
      </c>
      <c r="J12" s="9">
        <f t="shared" si="2"/>
        <v>4.7947179647164773E-2</v>
      </c>
      <c r="K12" s="3"/>
    </row>
    <row r="13" spans="1:26" x14ac:dyDescent="0.25">
      <c r="B13" s="2">
        <f t="shared" si="5"/>
        <v>2022</v>
      </c>
      <c r="C13" s="3">
        <v>2523.8219956430789</v>
      </c>
      <c r="D13" s="3">
        <v>2524.5729542159702</v>
      </c>
      <c r="E13" s="3">
        <v>2506.3178835670728</v>
      </c>
      <c r="G13" s="8">
        <f t="shared" si="3"/>
        <v>0.75095857289124979</v>
      </c>
      <c r="H13" s="8">
        <f t="shared" si="4"/>
        <v>-17.504112076006095</v>
      </c>
      <c r="I13" s="9">
        <f t="shared" si="1"/>
        <v>2.9754815283631079E-4</v>
      </c>
      <c r="J13" s="9">
        <f t="shared" si="2"/>
        <v>-6.9355573040506702E-3</v>
      </c>
      <c r="K13" s="3"/>
    </row>
    <row r="14" spans="1:26" x14ac:dyDescent="0.25">
      <c r="B14" s="2">
        <f t="shared" si="5"/>
        <v>2023</v>
      </c>
      <c r="C14" s="3">
        <v>2628.4332364332881</v>
      </c>
      <c r="D14" s="3">
        <v>2632.7359389719231</v>
      </c>
      <c r="E14" s="3">
        <v>2651.3547463445716</v>
      </c>
      <c r="G14" s="8">
        <f t="shared" si="3"/>
        <v>4.3027025386350033</v>
      </c>
      <c r="H14" s="8">
        <f t="shared" si="4"/>
        <v>22.921509911283465</v>
      </c>
      <c r="I14" s="9">
        <f t="shared" si="1"/>
        <v>1.6369837662202342E-3</v>
      </c>
      <c r="J14" s="9">
        <f t="shared" si="2"/>
        <v>8.7205981090040258E-3</v>
      </c>
      <c r="K14" s="3"/>
    </row>
    <row r="15" spans="1:26" x14ac:dyDescent="0.25">
      <c r="B15" s="2">
        <f t="shared" si="5"/>
        <v>2024</v>
      </c>
      <c r="C15" s="3">
        <v>2681.1321176845659</v>
      </c>
      <c r="D15" s="3">
        <v>2687.4862163728812</v>
      </c>
      <c r="E15" s="3">
        <v>2781.8618867678056</v>
      </c>
      <c r="G15" s="8">
        <f t="shared" si="3"/>
        <v>6.3540986883153892</v>
      </c>
      <c r="H15" s="8">
        <f t="shared" si="4"/>
        <v>100.72976908323972</v>
      </c>
      <c r="I15" s="9">
        <f t="shared" si="1"/>
        <v>2.3699312116714369E-3</v>
      </c>
      <c r="J15" s="9">
        <f t="shared" si="2"/>
        <v>3.7569864020811576E-2</v>
      </c>
      <c r="K15" s="3"/>
    </row>
    <row r="16" spans="1:26" x14ac:dyDescent="0.25">
      <c r="B16" s="2">
        <f t="shared" si="5"/>
        <v>2025</v>
      </c>
      <c r="C16" s="3">
        <v>2874.2457889982579</v>
      </c>
      <c r="D16" s="3">
        <v>2871.4102731536127</v>
      </c>
      <c r="E16" s="3">
        <v>3014.8919030300699</v>
      </c>
      <c r="G16" s="8">
        <f t="shared" si="3"/>
        <v>-2.8355158446452151</v>
      </c>
      <c r="H16" s="8">
        <f t="shared" si="4"/>
        <v>140.64611403181198</v>
      </c>
      <c r="I16" s="9">
        <f t="shared" si="1"/>
        <v>-9.8652518010071042E-4</v>
      </c>
      <c r="J16" s="9">
        <f t="shared" si="2"/>
        <v>4.8933224350597535E-2</v>
      </c>
      <c r="K16" s="3"/>
    </row>
    <row r="17" spans="1:11" x14ac:dyDescent="0.25">
      <c r="B17" s="2">
        <f t="shared" si="5"/>
        <v>2026</v>
      </c>
      <c r="C17" s="3">
        <v>2920.0437255231923</v>
      </c>
      <c r="D17" s="3">
        <v>2917.4462723052184</v>
      </c>
      <c r="E17" s="3">
        <v>3021.2576681449441</v>
      </c>
      <c r="G17" s="8">
        <f t="shared" si="3"/>
        <v>-2.5974532179739072</v>
      </c>
      <c r="H17" s="8">
        <f t="shared" si="4"/>
        <v>101.21394262175181</v>
      </c>
      <c r="I17" s="9">
        <f t="shared" si="1"/>
        <v>-8.8952545308495828E-4</v>
      </c>
      <c r="J17" s="9">
        <f t="shared" si="2"/>
        <v>3.4661790074262337E-2</v>
      </c>
      <c r="K17" s="3"/>
    </row>
    <row r="18" spans="1:11" x14ac:dyDescent="0.25">
      <c r="B18" s="2">
        <f t="shared" si="5"/>
        <v>2027</v>
      </c>
      <c r="C18" s="3">
        <v>3121.581677397814</v>
      </c>
      <c r="D18" s="3">
        <v>3065.3038758057887</v>
      </c>
      <c r="E18" s="3">
        <v>3168.3505276144979</v>
      </c>
      <c r="G18" s="8">
        <f t="shared" si="3"/>
        <v>-56.277801592025298</v>
      </c>
      <c r="H18" s="8">
        <f t="shared" si="4"/>
        <v>46.768850216683859</v>
      </c>
      <c r="I18" s="9">
        <f t="shared" si="1"/>
        <v>-1.8028617351104878E-2</v>
      </c>
      <c r="J18" s="9">
        <f t="shared" si="2"/>
        <v>1.4982420788576291E-2</v>
      </c>
      <c r="K18" s="3"/>
    </row>
    <row r="19" spans="1:11" x14ac:dyDescent="0.25">
      <c r="B19" s="2">
        <f t="shared" si="5"/>
        <v>2028</v>
      </c>
      <c r="C19" s="3">
        <v>3326.1268460928964</v>
      </c>
      <c r="D19" s="3">
        <v>3498.0581448492749</v>
      </c>
      <c r="E19" s="3">
        <v>3326.8241014789623</v>
      </c>
      <c r="G19" s="8">
        <f t="shared" si="3"/>
        <v>171.93129875637851</v>
      </c>
      <c r="H19" s="8">
        <f t="shared" si="4"/>
        <v>0.69725538606599002</v>
      </c>
      <c r="I19" s="9">
        <f t="shared" si="1"/>
        <v>5.1691143095862736E-2</v>
      </c>
      <c r="J19" s="9">
        <f t="shared" si="2"/>
        <v>2.0962982421582493E-4</v>
      </c>
      <c r="K19" s="3"/>
    </row>
    <row r="20" spans="1:11" x14ac:dyDescent="0.25">
      <c r="B20" s="2">
        <f t="shared" si="5"/>
        <v>2029</v>
      </c>
      <c r="C20" s="3">
        <v>3506.442009010153</v>
      </c>
      <c r="D20" s="3">
        <v>3650.5322576539988</v>
      </c>
      <c r="E20" s="3">
        <v>3496.2270686044189</v>
      </c>
      <c r="G20" s="8">
        <f t="shared" si="3"/>
        <v>144.09024864384583</v>
      </c>
      <c r="H20" s="8">
        <f t="shared" si="4"/>
        <v>-10.214940405734069</v>
      </c>
      <c r="I20" s="9">
        <f t="shared" si="1"/>
        <v>4.109300774790843E-2</v>
      </c>
      <c r="J20" s="9">
        <f t="shared" si="2"/>
        <v>-2.9131924553395605E-3</v>
      </c>
      <c r="K20" s="3"/>
    </row>
    <row r="21" spans="1:11" x14ac:dyDescent="0.25">
      <c r="B21" s="2">
        <f t="shared" si="5"/>
        <v>2030</v>
      </c>
      <c r="C21" s="3">
        <v>3651.8570157618756</v>
      </c>
      <c r="D21" s="3">
        <v>3757.8842951266652</v>
      </c>
      <c r="E21" s="3">
        <v>3512.2903876959708</v>
      </c>
      <c r="G21" s="8">
        <f t="shared" si="3"/>
        <v>106.02727936478959</v>
      </c>
      <c r="H21" s="8">
        <f t="shared" si="4"/>
        <v>-139.56662806590475</v>
      </c>
      <c r="I21" s="9">
        <f t="shared" si="1"/>
        <v>2.9033798121657687E-2</v>
      </c>
      <c r="J21" s="9">
        <f t="shared" si="2"/>
        <v>-3.8217988125908979E-2</v>
      </c>
      <c r="K21" s="3"/>
    </row>
    <row r="22" spans="1:11" x14ac:dyDescent="0.25">
      <c r="B22" s="2">
        <f t="shared" si="5"/>
        <v>2031</v>
      </c>
      <c r="C22" s="3">
        <v>3725.1549684352208</v>
      </c>
      <c r="D22" s="3">
        <v>3826.4362582512304</v>
      </c>
      <c r="E22" s="3">
        <v>3584.2685631536901</v>
      </c>
      <c r="G22" s="8">
        <f t="shared" si="3"/>
        <v>101.28128981600958</v>
      </c>
      <c r="H22" s="8">
        <f t="shared" si="4"/>
        <v>-140.88640528153064</v>
      </c>
      <c r="I22" s="9">
        <f t="shared" si="1"/>
        <v>2.7188476902090745E-2</v>
      </c>
      <c r="J22" s="9">
        <f t="shared" si="2"/>
        <v>-3.7820280357547385E-2</v>
      </c>
      <c r="K22" s="3"/>
    </row>
    <row r="23" spans="1:11" x14ac:dyDescent="0.25">
      <c r="B23" s="2">
        <f t="shared" si="5"/>
        <v>2032</v>
      </c>
      <c r="C23" s="3">
        <v>3903.4998004982122</v>
      </c>
      <c r="D23" s="3">
        <v>4061.0405647659504</v>
      </c>
      <c r="E23" s="3">
        <v>3838.7494899653107</v>
      </c>
      <c r="G23" s="8">
        <f t="shared" si="3"/>
        <v>157.54076426773827</v>
      </c>
      <c r="H23" s="8">
        <f t="shared" si="4"/>
        <v>-64.750310532901494</v>
      </c>
      <c r="I23" s="9">
        <f t="shared" si="1"/>
        <v>4.0358850344409135E-2</v>
      </c>
      <c r="J23" s="9">
        <f t="shared" si="2"/>
        <v>-1.6587758125320585E-2</v>
      </c>
      <c r="K23" s="3"/>
    </row>
    <row r="24" spans="1:11" x14ac:dyDescent="0.25">
      <c r="B24" s="2">
        <f t="shared" si="5"/>
        <v>2033</v>
      </c>
      <c r="C24" s="3">
        <v>4129.3507215800737</v>
      </c>
      <c r="D24" s="3">
        <v>4208.856146444321</v>
      </c>
      <c r="E24" s="3">
        <v>4161.3819640322172</v>
      </c>
      <c r="G24" s="8">
        <f t="shared" si="3"/>
        <v>79.505424864247288</v>
      </c>
      <c r="H24" s="8">
        <f t="shared" si="4"/>
        <v>32.031242452143488</v>
      </c>
      <c r="I24" s="9">
        <f t="shared" si="1"/>
        <v>1.9253735084489257E-2</v>
      </c>
      <c r="J24" s="9">
        <f t="shared" si="2"/>
        <v>7.7569682528411893E-3</v>
      </c>
      <c r="K24" s="3"/>
    </row>
    <row r="25" spans="1:11" x14ac:dyDescent="0.25">
      <c r="B25" s="2">
        <f t="shared" si="5"/>
        <v>2034</v>
      </c>
      <c r="C25" s="3">
        <v>4463.3454004826654</v>
      </c>
      <c r="D25" s="3">
        <v>4549.733101307178</v>
      </c>
      <c r="E25" s="3">
        <v>4317.119430575066</v>
      </c>
      <c r="G25" s="8">
        <f t="shared" si="3"/>
        <v>86.387700824512649</v>
      </c>
      <c r="H25" s="8">
        <f t="shared" si="4"/>
        <v>-146.22596990759939</v>
      </c>
      <c r="I25" s="9">
        <f t="shared" si="1"/>
        <v>1.9354921717501562E-2</v>
      </c>
      <c r="J25" s="9">
        <f t="shared" si="2"/>
        <v>-3.2761517827364771E-2</v>
      </c>
      <c r="K25" s="3"/>
    </row>
    <row r="27" spans="1:11" x14ac:dyDescent="0.25">
      <c r="B27" t="s">
        <v>9</v>
      </c>
      <c r="C27" s="4">
        <f>NPV(0.0666,C6:C25)</f>
        <v>28041.038770086747</v>
      </c>
      <c r="D27" s="4">
        <f>NPV(0.0666,D6:D25)</f>
        <v>28297.819891312327</v>
      </c>
      <c r="E27" s="4">
        <f>NPV(0.0666,E6:E25)</f>
        <v>28174.273548511384</v>
      </c>
    </row>
    <row r="31" spans="1:11" x14ac:dyDescent="0.25">
      <c r="A31" s="5"/>
    </row>
    <row r="32" spans="1:11" x14ac:dyDescent="0.25">
      <c r="A32" s="5" t="s">
        <v>7</v>
      </c>
    </row>
    <row r="33" spans="1:3" x14ac:dyDescent="0.25">
      <c r="A33" s="5"/>
    </row>
    <row r="34" spans="1:3" x14ac:dyDescent="0.25">
      <c r="A34" s="5"/>
      <c r="C34" t="s">
        <v>8</v>
      </c>
    </row>
    <row r="35" spans="1:3" x14ac:dyDescent="0.25">
      <c r="A35" s="5"/>
    </row>
    <row r="36" spans="1:3" x14ac:dyDescent="0.25">
      <c r="A36" s="5"/>
    </row>
    <row r="37" spans="1:3" x14ac:dyDescent="0.25">
      <c r="A37" s="5"/>
    </row>
    <row r="38" spans="1:3" x14ac:dyDescent="0.25">
      <c r="A38" s="5"/>
    </row>
    <row r="39" spans="1:3" x14ac:dyDescent="0.25">
      <c r="A39" s="5"/>
    </row>
    <row r="40" spans="1:3" x14ac:dyDescent="0.25">
      <c r="A40" s="5"/>
    </row>
    <row r="41" spans="1:3" x14ac:dyDescent="0.25">
      <c r="A41" s="5"/>
    </row>
    <row r="42" spans="1:3" x14ac:dyDescent="0.25">
      <c r="A42" s="5"/>
    </row>
    <row r="43" spans="1:3" x14ac:dyDescent="0.25">
      <c r="A43" s="5"/>
    </row>
    <row r="44" spans="1:3" x14ac:dyDescent="0.25">
      <c r="A44" s="5"/>
    </row>
    <row r="45" spans="1:3" x14ac:dyDescent="0.25">
      <c r="A45" s="5"/>
    </row>
    <row r="46" spans="1:3" x14ac:dyDescent="0.25">
      <c r="A46" s="5"/>
    </row>
    <row r="47" spans="1:3" x14ac:dyDescent="0.25">
      <c r="A47" s="5"/>
    </row>
    <row r="48" spans="1:3" x14ac:dyDescent="0.25">
      <c r="A48" s="5"/>
    </row>
    <row r="49" spans="1:1" x14ac:dyDescent="0.25">
      <c r="A49" s="5"/>
    </row>
    <row r="50" spans="1:1" x14ac:dyDescent="0.25">
      <c r="A50" s="5"/>
    </row>
    <row r="51" spans="1:1" x14ac:dyDescent="0.25">
      <c r="A51" s="5"/>
    </row>
    <row r="84" spans="1:1" x14ac:dyDescent="0.25">
      <c r="A84" s="5"/>
    </row>
    <row r="85" spans="1:1" x14ac:dyDescent="0.25">
      <c r="A85" s="5"/>
    </row>
    <row r="86" spans="1:1" x14ac:dyDescent="0.25">
      <c r="A86" s="5"/>
    </row>
    <row r="87" spans="1:1" x14ac:dyDescent="0.25">
      <c r="A87" s="5"/>
    </row>
    <row r="88" spans="1:1" x14ac:dyDescent="0.25">
      <c r="A88" s="5"/>
    </row>
    <row r="89" spans="1:1" x14ac:dyDescent="0.25">
      <c r="A89" s="5"/>
    </row>
    <row r="90" spans="1:1" x14ac:dyDescent="0.25">
      <c r="A90" s="5"/>
    </row>
    <row r="91" spans="1:1" x14ac:dyDescent="0.25">
      <c r="A91" s="5"/>
    </row>
    <row r="92" spans="1:1" x14ac:dyDescent="0.25">
      <c r="A92" s="5"/>
    </row>
    <row r="93" spans="1:1" x14ac:dyDescent="0.25">
      <c r="A93" s="5"/>
    </row>
    <row r="94" spans="1:1" x14ac:dyDescent="0.25">
      <c r="A94" s="5"/>
    </row>
    <row r="95" spans="1:1" x14ac:dyDescent="0.25">
      <c r="A95" s="5"/>
    </row>
    <row r="96" spans="1:1" x14ac:dyDescent="0.25">
      <c r="A96" s="5"/>
    </row>
    <row r="97" spans="1:1" x14ac:dyDescent="0.25">
      <c r="A97" s="5"/>
    </row>
    <row r="98" spans="1:1" x14ac:dyDescent="0.25">
      <c r="A98" s="5"/>
    </row>
    <row r="99" spans="1:1" x14ac:dyDescent="0.25">
      <c r="A99" s="5"/>
    </row>
    <row r="100" spans="1:1" x14ac:dyDescent="0.25">
      <c r="A100" s="5"/>
    </row>
    <row r="101" spans="1:1" x14ac:dyDescent="0.25">
      <c r="A101" s="5"/>
    </row>
    <row r="102" spans="1:1" x14ac:dyDescent="0.25">
      <c r="A102" s="5"/>
    </row>
    <row r="103" spans="1:1" x14ac:dyDescent="0.25">
      <c r="A103" s="5"/>
    </row>
    <row r="136" spans="1:1" x14ac:dyDescent="0.25">
      <c r="A136" s="5"/>
    </row>
    <row r="137" spans="1:1" x14ac:dyDescent="0.25">
      <c r="A137" s="5"/>
    </row>
    <row r="138" spans="1:1" x14ac:dyDescent="0.25">
      <c r="A138" s="5"/>
    </row>
    <row r="139" spans="1:1" x14ac:dyDescent="0.25">
      <c r="A139" s="5"/>
    </row>
    <row r="140" spans="1:1" x14ac:dyDescent="0.25">
      <c r="A140" s="5"/>
    </row>
    <row r="141" spans="1:1" x14ac:dyDescent="0.25">
      <c r="A141" s="5"/>
    </row>
    <row r="142" spans="1:1" x14ac:dyDescent="0.25">
      <c r="A142" s="5"/>
    </row>
    <row r="143" spans="1:1" x14ac:dyDescent="0.25">
      <c r="A143" s="5"/>
    </row>
    <row r="144" spans="1:1" x14ac:dyDescent="0.25">
      <c r="A144" s="5"/>
    </row>
    <row r="145" spans="1:1" x14ac:dyDescent="0.25">
      <c r="A145" s="5"/>
    </row>
    <row r="146" spans="1:1" x14ac:dyDescent="0.25">
      <c r="A146" s="5"/>
    </row>
    <row r="147" spans="1:1" x14ac:dyDescent="0.25">
      <c r="A147" s="5"/>
    </row>
    <row r="148" spans="1:1" x14ac:dyDescent="0.25">
      <c r="A148" s="5"/>
    </row>
    <row r="149" spans="1:1" x14ac:dyDescent="0.25">
      <c r="A149" s="5"/>
    </row>
    <row r="150" spans="1:1" x14ac:dyDescent="0.25">
      <c r="A150" s="5"/>
    </row>
    <row r="151" spans="1:1" x14ac:dyDescent="0.25">
      <c r="A151" s="5"/>
    </row>
    <row r="152" spans="1:1" x14ac:dyDescent="0.25">
      <c r="A152" s="5"/>
    </row>
    <row r="153" spans="1:1" x14ac:dyDescent="0.25">
      <c r="A153" s="5"/>
    </row>
    <row r="154" spans="1:1" x14ac:dyDescent="0.25">
      <c r="A154" s="5"/>
    </row>
    <row r="155" spans="1:1" x14ac:dyDescent="0.25">
      <c r="A155" s="5"/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 8.18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2015-03-18T21:19:11Z</dcterms:created>
  <dcterms:modified xsi:type="dcterms:W3CDTF">2015-03-31T18:23:49Z</dcterms:modified>
</cp:coreProperties>
</file>