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375" yWindow="-15" windowWidth="18960" windowHeight="11865" tabRatio="849"/>
  </bookViews>
  <sheets>
    <sheet name="Table H.2 &amp; 20 -  Excec Summary" sheetId="34" r:id="rId1"/>
    <sheet name="Tbl H.3,14,21" sheetId="51" r:id="rId2"/>
    <sheet name="Table H.4 2014 WIS Plants" sheetId="26" r:id="rId3"/>
    <sheet name="Table H.5 Data Anomalies" sheetId="49" r:id="rId4"/>
    <sheet name="Table H.6 Bins &amp; Table H.7" sheetId="9" r:id="rId5"/>
    <sheet name="Fig H.6 EastData - Histogram" sheetId="27" r:id="rId6"/>
    <sheet name="Table H.8 &amp; H.9Reference Tables" sheetId="16" r:id="rId7"/>
    <sheet name="Table H.10, H.11 Backcast" sheetId="10" r:id="rId8"/>
    <sheet name="Table H12,13 Study Steps" sheetId="50" r:id="rId9"/>
    <sheet name="Table H.16 Gas&amp;Power Prices" sheetId="39" r:id="rId10"/>
    <sheet name="Fig H.7AVG Hrly Wind Reserves" sheetId="52" r:id="rId11"/>
    <sheet name="Table H.17 Monthly Reserves" sheetId="43" r:id="rId12"/>
  </sheets>
  <externalReferences>
    <externalReference r:id="rId13"/>
    <externalReference r:id="rId14"/>
  </externalReferences>
  <definedNames>
    <definedName name="_Order1" hidden="1">255</definedName>
    <definedName name="_Order2" hidden="1">0</definedName>
    <definedName name="_Ref390410602" localSheetId="1">'Tbl H.3,14,21'!$A$18</definedName>
    <definedName name="_Ref398805497" localSheetId="1">'Tbl H.3,14,21'!$A$11</definedName>
    <definedName name="_Ref398806659" localSheetId="0">'Table H.2 &amp; 20 -  Excec Summary'!$B$5</definedName>
    <definedName name="_Ref398806721" localSheetId="1">'Tbl H.3,14,21'!$A$3</definedName>
    <definedName name="_Ref398824739" localSheetId="1">'Tbl H.3,14,21'!#REF!</definedName>
    <definedName name="_Ref398824858" localSheetId="1">'Tbl H.3,14,21'!#REF!</definedName>
    <definedName name="_Ref398825620" localSheetId="10">'Fig H.7AVG Hrly Wind Reserves'!$B$3</definedName>
    <definedName name="_Ref398904301" localSheetId="0">'Table H.2 &amp; 20 -  Excec Summary'!$B$24</definedName>
    <definedName name="a" hidden="1">'[1]DSM Output'!$J$21:$J$23</definedName>
    <definedName name="anscount" hidden="1">1</definedName>
    <definedName name="limcount" hidden="1">1</definedName>
    <definedName name="Range_Load_East">'[2]400MW Scenario'!$C$27:$H$38</definedName>
    <definedName name="Range_Load_West">'[2]400MW Scenario'!$C$7:$H$18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J7" i="43" l="1"/>
  <c r="K8" i="43" l="1"/>
  <c r="K10" i="43"/>
  <c r="K14" i="43"/>
  <c r="K7" i="43"/>
  <c r="K11" i="43"/>
  <c r="J8" i="43"/>
  <c r="J10" i="43"/>
  <c r="J12" i="43"/>
  <c r="J14" i="43"/>
  <c r="J16" i="43"/>
  <c r="J18" i="43"/>
  <c r="K12" i="43"/>
  <c r="K13" i="43"/>
  <c r="K15" i="43"/>
  <c r="K16" i="43"/>
  <c r="K17" i="43"/>
  <c r="K18" i="43"/>
  <c r="J9" i="43"/>
  <c r="J11" i="43"/>
  <c r="J13" i="43"/>
  <c r="J15" i="43"/>
  <c r="J17" i="43"/>
  <c r="K9" i="43"/>
  <c r="G58" i="16" l="1"/>
  <c r="G30" i="16"/>
  <c r="H58" i="16"/>
  <c r="F58" i="16"/>
  <c r="H37" i="16"/>
  <c r="F37" i="16"/>
  <c r="E58" i="16" l="1"/>
  <c r="C58" i="16"/>
  <c r="E37" i="16"/>
  <c r="C37" i="16"/>
  <c r="F9" i="16" l="1"/>
  <c r="H9" i="16"/>
  <c r="H30" i="16"/>
  <c r="F30" i="16"/>
  <c r="C30" i="16"/>
  <c r="E30" i="16"/>
  <c r="E9" i="16"/>
  <c r="C9" i="16"/>
  <c r="P236" i="27" l="1"/>
  <c r="S240" i="27" l="1"/>
  <c r="S241" i="27" s="1"/>
  <c r="S242" i="27" s="1"/>
  <c r="S243" i="27" s="1"/>
  <c r="S244" i="27" s="1"/>
  <c r="S245" i="27" s="1"/>
  <c r="S246" i="27" s="1"/>
  <c r="S247" i="27" s="1"/>
  <c r="S248" i="27" s="1"/>
  <c r="S249" i="27" s="1"/>
  <c r="S250" i="27" s="1"/>
  <c r="S251" i="27" s="1"/>
  <c r="S252" i="27" s="1"/>
  <c r="S253" i="27" s="1"/>
  <c r="S254" i="27" s="1"/>
  <c r="S255" i="27" s="1"/>
  <c r="S256" i="27" s="1"/>
  <c r="S257" i="27" s="1"/>
  <c r="S258" i="27" s="1"/>
  <c r="S259" i="27" s="1"/>
  <c r="S260" i="27" s="1"/>
  <c r="S261" i="27" s="1"/>
  <c r="S262" i="27" s="1"/>
  <c r="S263" i="27" s="1"/>
  <c r="S264" i="27" s="1"/>
  <c r="S265" i="27" s="1"/>
  <c r="S266" i="27" s="1"/>
  <c r="S267" i="27" s="1"/>
  <c r="S268" i="27" s="1"/>
  <c r="S269" i="27" s="1"/>
  <c r="S270" i="27" s="1"/>
  <c r="S271" i="27" s="1"/>
  <c r="S272" i="27" s="1"/>
  <c r="S273" i="27" s="1"/>
  <c r="S274" i="27" s="1"/>
  <c r="S275" i="27" s="1"/>
  <c r="S276" i="27" s="1"/>
  <c r="S277" i="27" s="1"/>
  <c r="S278" i="27" s="1"/>
  <c r="S279" i="27" s="1"/>
  <c r="S280" i="27" s="1"/>
  <c r="S281" i="27" s="1"/>
  <c r="S282" i="27" s="1"/>
  <c r="S283" i="27" s="1"/>
  <c r="S284" i="27" s="1"/>
  <c r="S285" i="27" s="1"/>
  <c r="S286" i="27" s="1"/>
  <c r="S287" i="27" s="1"/>
  <c r="S288" i="27" s="1"/>
  <c r="S289" i="27" s="1"/>
  <c r="S290" i="27" s="1"/>
  <c r="S291" i="27" s="1"/>
  <c r="S292" i="27" s="1"/>
  <c r="S293" i="27" s="1"/>
  <c r="U235" i="27"/>
  <c r="S235" i="27"/>
  <c r="R235" i="27"/>
  <c r="P235" i="27"/>
  <c r="O235" i="27"/>
  <c r="M235" i="27"/>
  <c r="L235" i="27"/>
  <c r="J235" i="27"/>
  <c r="I235" i="27"/>
  <c r="G235" i="27"/>
  <c r="F235" i="27"/>
  <c r="D235" i="27"/>
  <c r="V235" i="27"/>
  <c r="T235" i="27"/>
  <c r="Q235" i="27"/>
  <c r="N235" i="27"/>
  <c r="K235" i="27"/>
  <c r="H235" i="27"/>
  <c r="E235" i="27"/>
  <c r="C235" i="27"/>
  <c r="T237" i="27"/>
  <c r="T236" i="27"/>
  <c r="Q237" i="27"/>
  <c r="Q236" i="27"/>
  <c r="K237" i="27"/>
  <c r="K236" i="27"/>
  <c r="H237" i="27"/>
  <c r="H236" i="27"/>
  <c r="E237" i="27"/>
  <c r="E236" i="27"/>
  <c r="N237" i="27"/>
  <c r="N236" i="27"/>
  <c r="U237" i="27"/>
  <c r="U236" i="27"/>
  <c r="S237" i="27"/>
  <c r="S236" i="27"/>
  <c r="R237" i="27"/>
  <c r="R236" i="27"/>
  <c r="C237" i="27"/>
  <c r="C236" i="27"/>
  <c r="D237" i="27"/>
  <c r="D236" i="27"/>
  <c r="F237" i="27"/>
  <c r="F236" i="27"/>
  <c r="G237" i="27"/>
  <c r="G236" i="27"/>
  <c r="I237" i="27"/>
  <c r="I236" i="27"/>
  <c r="J237" i="27"/>
  <c r="J236" i="27"/>
  <c r="L237" i="27"/>
  <c r="L236" i="27"/>
  <c r="M237" i="27"/>
  <c r="M236" i="27"/>
  <c r="O237" i="27"/>
  <c r="O236" i="27"/>
  <c r="P237" i="27"/>
  <c r="P7" i="10" l="1"/>
  <c r="P8" i="10" s="1"/>
  <c r="P9" i="10" s="1"/>
  <c r="P10" i="10" s="1"/>
  <c r="P11" i="10" s="1"/>
  <c r="P12" i="10" s="1"/>
  <c r="E7" i="10"/>
  <c r="E8" i="10" s="1"/>
  <c r="E9" i="10" s="1"/>
  <c r="E10" i="10" s="1"/>
  <c r="E11" i="10" s="1"/>
  <c r="E12" i="10" s="1"/>
</calcChain>
</file>

<file path=xl/sharedStrings.xml><?xml version="1.0" encoding="utf-8"?>
<sst xmlns="http://schemas.openxmlformats.org/spreadsheetml/2006/main" count="369" uniqueCount="218">
  <si>
    <t>East</t>
  </si>
  <si>
    <t>Combine Hills</t>
  </si>
  <si>
    <t>West</t>
  </si>
  <si>
    <t>Glenrock Wind</t>
  </si>
  <si>
    <t>Glenrock III Wind</t>
  </si>
  <si>
    <t>High Plains Wind</t>
  </si>
  <si>
    <t>Leaning Juniper 1</t>
  </si>
  <si>
    <t>Marengo I</t>
  </si>
  <si>
    <t>Marengo II</t>
  </si>
  <si>
    <t>McFadden Ridge Wind</t>
  </si>
  <si>
    <t>Mountain Wind 1 QF</t>
  </si>
  <si>
    <t>Mountain Wind 2 QF</t>
  </si>
  <si>
    <t>Oregon Wind Farm QF</t>
  </si>
  <si>
    <t>Rock River I</t>
  </si>
  <si>
    <t>Rolling Hills Wind</t>
  </si>
  <si>
    <t>Seven Mile Wind</t>
  </si>
  <si>
    <t>Seven Mile II Wind</t>
  </si>
  <si>
    <t>Spanish Fork Wind 2 QF</t>
  </si>
  <si>
    <t>Three Buttes Wind</t>
  </si>
  <si>
    <t>Wolverine Creek</t>
  </si>
  <si>
    <t>Jolly Hills 1</t>
  </si>
  <si>
    <t>Jolly Hills 2</t>
  </si>
  <si>
    <t>Load</t>
  </si>
  <si>
    <t>Wind</t>
  </si>
  <si>
    <t>Down</t>
  </si>
  <si>
    <t>Up</t>
  </si>
  <si>
    <t>Yes</t>
  </si>
  <si>
    <t>PaR Model Simulation</t>
  </si>
  <si>
    <t>Wind Profile</t>
  </si>
  <si>
    <t>None</t>
  </si>
  <si>
    <t>For Load and Wind</t>
  </si>
  <si>
    <t>MAX</t>
  </si>
  <si>
    <t>MIN</t>
  </si>
  <si>
    <t>Load Forecast</t>
  </si>
  <si>
    <t>Percentile</t>
  </si>
  <si>
    <t>Bin Number</t>
  </si>
  <si>
    <t>Bin</t>
  </si>
  <si>
    <t>Time</t>
  </si>
  <si>
    <t xml:space="preserve">Following Forecast Load:  </t>
  </si>
  <si>
    <t xml:space="preserve">Following Forecast Wind: </t>
  </si>
  <si>
    <t>Following</t>
  </si>
  <si>
    <t>Combined</t>
  </si>
  <si>
    <t>Actual Load (10-min Avg)</t>
  </si>
  <si>
    <t>Actual Load (Hourly Avg)</t>
  </si>
  <si>
    <t>Actual Wind (10-min Avg)</t>
  </si>
  <si>
    <t>Actual Wind (Hourly Avg)</t>
  </si>
  <si>
    <t>Wind Follow Up Reserves Specified by Tolerance Level</t>
  </si>
  <si>
    <t xml:space="preserve">Wind Follow Down Reserves Specified by Tolerance Level  </t>
  </si>
  <si>
    <t>Load Following Up Reserves Specified by Tolerance Level</t>
  </si>
  <si>
    <t>Load Following Down Reserves Specified by  Tolerance Level</t>
  </si>
  <si>
    <t xml:space="preserve">Load Regulating Up Reserves Specified by Tolerance Level:  </t>
  </si>
  <si>
    <t xml:space="preserve">Load Regulating Down Reserves Specified by Tolerance Level:  </t>
  </si>
  <si>
    <t xml:space="preserve">Wind Regulating Up Reserves Specified by Tolerance Level:  </t>
  </si>
  <si>
    <t xml:space="preserve">Wind Regulating Down Reserves Specified by Tolerance Level:  </t>
  </si>
  <si>
    <t xml:space="preserve">Regulating Load Forecast:  </t>
  </si>
  <si>
    <t>East Wind Regulating Forecast:</t>
  </si>
  <si>
    <t>Study</t>
  </si>
  <si>
    <t xml:space="preserve">Forward Term </t>
  </si>
  <si>
    <t xml:space="preserve">Incremental Reserve </t>
  </si>
  <si>
    <t xml:space="preserve">Day-ahead Forecast Error </t>
  </si>
  <si>
    <t>System Balancing Cost Runs</t>
  </si>
  <si>
    <t>Long Hollow Wind</t>
  </si>
  <si>
    <t>Top of the World Wind</t>
  </si>
  <si>
    <t>Stateline Contracted Generation</t>
  </si>
  <si>
    <t>PACW Load</t>
  </si>
  <si>
    <t>PACE Load</t>
  </si>
  <si>
    <t>Location</t>
  </si>
  <si>
    <t>Load Data</t>
  </si>
  <si>
    <t>West BAA</t>
  </si>
  <si>
    <t>East BAA</t>
  </si>
  <si>
    <t>Load-Only Regulating Margin</t>
  </si>
  <si>
    <t>Incremental Wind Regulating Margin</t>
  </si>
  <si>
    <t>Total Regulating Margin</t>
  </si>
  <si>
    <t>Goodnoe Hills Wind</t>
  </si>
  <si>
    <t>Nameplate Capacity</t>
  </si>
  <si>
    <t>Beginning of Data</t>
  </si>
  <si>
    <t>End of Data</t>
  </si>
  <si>
    <t>Chevron Wind</t>
  </si>
  <si>
    <t>Dunlap 1 Wind</t>
  </si>
  <si>
    <t>Five Pine and North Point</t>
  </si>
  <si>
    <t>Foot Creek Generation</t>
  </si>
  <si>
    <t>Campbell Wind</t>
  </si>
  <si>
    <t>Horse Butte</t>
  </si>
  <si>
    <t>Sum</t>
  </si>
  <si>
    <t>Comparison</t>
  </si>
  <si>
    <t>Reg Down</t>
  </si>
  <si>
    <t>Reg Up</t>
  </si>
  <si>
    <t>More</t>
  </si>
  <si>
    <t>Frequency</t>
  </si>
  <si>
    <t>Max</t>
  </si>
  <si>
    <t>Min</t>
  </si>
  <si>
    <t>Mean</t>
  </si>
  <si>
    <t xml:space="preserve"> Wind Plants within PacifiCorp BAAs</t>
  </si>
  <si>
    <t>Regulating</t>
  </si>
  <si>
    <t>Regulating Margin Reserve Cost Runs</t>
  </si>
  <si>
    <t>2015 Load Forecast</t>
  </si>
  <si>
    <t>Expected Profile</t>
  </si>
  <si>
    <t>Regulating Margin Cost = System Cost from PaR Simulation 2 less System Cost from PaR Simulation 1</t>
  </si>
  <si>
    <t>2013 Day-ahead Forecast</t>
  </si>
  <si>
    <t>2013 Actual</t>
  </si>
  <si>
    <t>Comments</t>
  </si>
  <si>
    <t>Load and Wind</t>
  </si>
  <si>
    <t>Commit units based on day-ahead load forecast, and day-ahead wind forecast</t>
  </si>
  <si>
    <t>Apply commitment from Simulation 3</t>
  </si>
  <si>
    <t>Commit units based on actual Load, and day-ahead wind forecast</t>
  </si>
  <si>
    <t>Apply commitment from Simulation 5</t>
  </si>
  <si>
    <t>Commit units based on actual Load, and actual wind forecast</t>
  </si>
  <si>
    <t>Palo Verde High Load Hour Power ($/MW)</t>
  </si>
  <si>
    <t xml:space="preserve">Palo Verde Low Load Hour Power ($/MW) </t>
  </si>
  <si>
    <t>Opal Natural Gas ($/MMBtu)</t>
  </si>
  <si>
    <t>The Study uses the December 31, 2013 OFPC official forward price curve.</t>
  </si>
  <si>
    <t>Combined (MW)</t>
  </si>
  <si>
    <t>Total (MW)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</si>
  <si>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</si>
  <si>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</si>
  <si>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</si>
  <si>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</si>
  <si>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</si>
  <si>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</si>
  <si>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</si>
  <si>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</si>
  <si>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</si>
  <si>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</si>
  <si>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</si>
  <si>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</si>
  <si>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WIS</t>
  </si>
  <si>
    <t>Power County North and Power County South</t>
  </si>
  <si>
    <t>12:20 + 1/5 of (13:10 minus 12:20)</t>
  </si>
  <si>
    <t>12:20 + 2/5 of (13:10 minus 12:20)</t>
  </si>
  <si>
    <t>12:20 + 3/5 of (13:10 minus 12:20)</t>
  </si>
  <si>
    <t>12:20 + 4/5 of (13:10 minus 12:20)</t>
  </si>
  <si>
    <t>Average of 8:50 and 9:10</t>
  </si>
  <si>
    <t>(2012 WIS)</t>
  </si>
  <si>
    <t>Wind Capacity</t>
  </si>
  <si>
    <t>For Wind</t>
  </si>
  <si>
    <t>Load System Balancing Cost = System Cost from PaR Simulation 4, which uses the unit commitment from Simulation 3 based on day-ahead</t>
  </si>
  <si>
    <t xml:space="preserve">    forecast load (and day-ahead wind) less System Cost from PaR Simulation 6, which uses the unit commitement from Simulation 5 </t>
  </si>
  <si>
    <t xml:space="preserve">    based on actual load (and day-ahead wind)</t>
  </si>
  <si>
    <t>Wind System Balancing Cost = System Cost from PaR Simulation 6, which uses the unit commitment from Simulation 5 based on day-ahdead</t>
  </si>
  <si>
    <t xml:space="preserve">    wind (and actual load) less System Cost from PaR Simulation 7, which commits units based on actual wind (and actual load)</t>
  </si>
  <si>
    <t>(2014 WIS)</t>
  </si>
  <si>
    <t>Source:</t>
  </si>
  <si>
    <t xml:space="preserve">Source: </t>
  </si>
  <si>
    <t>No</t>
  </si>
  <si>
    <t>For Load</t>
  </si>
  <si>
    <t>Load System Balancing Cost = System Cost from PaR simulation 4 (which uses the unit commitment from</t>
  </si>
  <si>
    <t xml:space="preserve">  Simulation 3) less system cost from PaR simulation 3</t>
  </si>
  <si>
    <t>Wind System Balancing Cost = System Cost from PaR simulation 5 (which uses the unit commitment from</t>
  </si>
  <si>
    <t xml:space="preserve">  Simulation 4) less system cost from PaR simulation 4</t>
  </si>
  <si>
    <t>2014 WIS</t>
  </si>
  <si>
    <t>2012$</t>
  </si>
  <si>
    <t>2015$</t>
  </si>
  <si>
    <t>Intra-hour Reserve</t>
  </si>
  <si>
    <t xml:space="preserve">Inter-hour/System Balancing </t>
  </si>
  <si>
    <t>Total Wind Integration</t>
  </si>
  <si>
    <t>Table H.3- Wind Integration Cost, $/MWh</t>
  </si>
  <si>
    <t>2014 WIS (2015$)</t>
  </si>
  <si>
    <t>Intra-hour Reserve ($/MWh)</t>
  </si>
  <si>
    <t>Inter-hour/System Balancing ($/MWh)</t>
  </si>
  <si>
    <t>Total Wind Integration ($/MWh)</t>
  </si>
  <si>
    <t>Table H.14 - 2014 Wind Integration Costs</t>
  </si>
  <si>
    <t>(2012$)</t>
  </si>
  <si>
    <t>Year</t>
  </si>
  <si>
    <t>Reserve Component</t>
  </si>
  <si>
    <t>Ramp</t>
  </si>
  <si>
    <t>Load-Only Regulating Reserves</t>
  </si>
  <si>
    <t> (2012 WIS)</t>
  </si>
  <si>
    <t>Incremental Wind Reserves</t>
  </si>
  <si>
    <t>Total Reserves</t>
  </si>
  <si>
    <t> (2013 WIS)</t>
  </si>
  <si>
    <t>Table H.20 - Regulating Margin Requirements Calculated for PacifiCorp’s System (MW)</t>
  </si>
  <si>
    <t>Table H.2 Average Annual Regulating Margin Reserves, 2011 – 2013 (MW)</t>
  </si>
  <si>
    <t xml:space="preserve"> (2015$)</t>
  </si>
  <si>
    <t>Figure H.7 – Average Hourly Wind Reserves for 2013, MW</t>
  </si>
  <si>
    <t>\Data\Source Data\Wind Plant Capacity Comparison 2012 WIS vs. 2014 WIS.xlsx</t>
  </si>
  <si>
    <t>\Data\Source Data\Load Source Data.xlsx</t>
  </si>
  <si>
    <t>\Data\PaR Inputs\PaR Study Set-ups.xlsx</t>
  </si>
  <si>
    <t>Table H.4 - Historical Wind Production and Laod Data Inventory</t>
  </si>
  <si>
    <t>Table H.13 - Wind Integration Cost Simulations in PaR, 2012 WIS</t>
  </si>
  <si>
    <t>Table H.12 - Wind Integration Cost Simulations in PaR</t>
  </si>
  <si>
    <t>Method to Calculate Final Load Value</t>
  </si>
  <si>
    <t>Final Load Value (MW)</t>
  </si>
  <si>
    <t>Original Load Value (MW)</t>
  </si>
  <si>
    <t>Table H.5 - Examples of Load Data Anomalies and their Interpolated Solutions</t>
  </si>
  <si>
    <t>Table H.16 - Average Natural Gas and Electricity Prices Used in the 2012 and 2014 Wind Integration Studies</t>
  </si>
  <si>
    <t>Table  H.17  -  Total Load and Wind Monthly Reserves, Seperating Regulating and</t>
  </si>
  <si>
    <t>Table H.6 - Percentiles Dividing the June 2013 East Load Regulating</t>
  </si>
  <si>
    <t xml:space="preserve"> Forecasts into 20 Bins</t>
  </si>
  <si>
    <t>Table H.21 – 2014 WIS Wind Integration Costs as Compared to 2012 WIS, $/MWh</t>
  </si>
  <si>
    <t>Figure H.6  -  Histogram of Deviations Occurring about a June 2013 PACE Laod Regulating Forecast between 5,568 MW and 5,720 MW (bin 14)</t>
  </si>
  <si>
    <t xml:space="preserve">Table H.10 -  Load Forecats and Compnent Reserve Requirement Data for Hour- ending </t>
  </si>
  <si>
    <t>11:00 a.m. June 1, 2013 in PACE</t>
  </si>
  <si>
    <t xml:space="preserve">                                                                                                                                                                                                                            East</t>
  </si>
  <si>
    <t xml:space="preserve">Table H.11 -  Interval Wind Forecats and Component Reserve Requirement Data for Hour- ending </t>
  </si>
  <si>
    <t>Date/Time</t>
  </si>
  <si>
    <t>Load Regulation Forecast</t>
  </si>
  <si>
    <t>Load Regulation Deviation</t>
  </si>
  <si>
    <t>Bin Assignment</t>
  </si>
  <si>
    <t xml:space="preserve">Table H.7 - Recorded Interval Load Regulating Forecats and their Respective Deviations for </t>
  </si>
  <si>
    <t>June 2013 Operational Data from PACE</t>
  </si>
  <si>
    <t>Forecast (MW)</t>
  </si>
  <si>
    <t>Reserve (MW)</t>
  </si>
  <si>
    <t>Table H.8 - Sample Reference Table for East Load and Wind Following Component</t>
  </si>
  <si>
    <t>Reserves (MW)</t>
  </si>
  <si>
    <t>Table H.9 - Sample Reference Table for East Load and Wind Regulating Component</t>
  </si>
  <si>
    <t>\Data\PaR Inputs\Monthly vs Hourly Reserve Requirements (No EIM Benefit).xlsx</t>
  </si>
  <si>
    <t>\Data\PaR Inputs\Hourly vs Monthly Combined Reserve Requirements.xlsx</t>
  </si>
  <si>
    <t xml:space="preserve"> Following Reserves (MW)</t>
  </si>
  <si>
    <t>\Data\PaR Inputs\Monthly vs. Hourly Reserve Requirements (With EIM Benefit).xlsx</t>
  </si>
  <si>
    <t>\Data\Source Data\Original Load Source Data.xlsx</t>
  </si>
  <si>
    <t>\Data\Exceedence Files\2014 Wind Integration Study - 2012 Exceedance_All Months_Final.xlsx</t>
  </si>
  <si>
    <t>\Data\Exceedence Files\2014 Wind Integration Study - 2013 Exceedance_All Months_Final.xlsx</t>
  </si>
  <si>
    <t>\Data\Load Regulating\2014 Study Load Regulation 06-JUN.xlsm</t>
  </si>
  <si>
    <t>\Data\Load Following\2014 Study Load Following 06-JUN.xlsm</t>
  </si>
  <si>
    <t>\Data\Wind Following\2014 Study Wind Following 06-JUN.xlsm</t>
  </si>
  <si>
    <t>\Data\Wind Regulating\2014 Study Wind Regulation 06-JUN.xlsm</t>
  </si>
  <si>
    <t>Tbl H.15,19 - WI_Study Cost Results.xlsx</t>
  </si>
  <si>
    <t>Tbl H.16 2014 WI Market &amp; Gas Prices.xlsx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</si>
</sst>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mm/dd/yyyy\ hh:mm;@"/>
    <numFmt numFmtId="166" formatCode="0.0"/>
    <numFmt numFmtId="167" formatCode="mm/dd/yyyy\ h:mm"/>
    <numFmt numFmtId="168" formatCode="[$-409]mmmm\-yy;@"/>
    <numFmt numFmtId="169" formatCode="_(* #,##0_);_(* \(#,##0\);_(* &quot;-&quot;??_);_(@_)"/>
    <numFmt numFmtId="170" formatCode="&quot;$&quot;###0;[Red]\(&quot;$&quot;###0\)"/>
    <numFmt numFmtId="171" formatCode="General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23"/>
      <name val="Arial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7" tint="0.39997558519241921"/>
      <name val="Calibri"/>
      <family val="2"/>
      <scheme val="minor"/>
    </font>
    <font>
      <i/>
      <sz val="10"/>
      <color theme="7" tint="0.39997558519241921"/>
      <name val="Calibri"/>
      <family val="2"/>
      <scheme val="minor"/>
    </font>
    <font>
      <i/>
      <sz val="10"/>
      <color theme="7" tint="0.39997558519241921"/>
      <name val="Times New Roman"/>
      <family val="1"/>
    </font>
    <font>
      <i/>
      <sz val="11"/>
      <color theme="7" tint="0.39997558519241921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sz val="7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1"/>
      <color rgb="FF000000"/>
      <name val="Times New Roman"/>
      <family val="1"/>
    </font>
    <font>
      <i/>
      <sz val="11"/>
      <color rgb="FF7030A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color rgb="FF7030A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1" fontId="3" fillId="0" borderId="0"/>
    <xf numFmtId="43" fontId="3" fillId="0" borderId="0" applyFont="0" applyFill="0" applyBorder="0" applyAlignment="0" applyProtection="0"/>
    <xf numFmtId="164" fontId="3" fillId="0" borderId="0"/>
    <xf numFmtId="0" fontId="4" fillId="0" borderId="0">
      <alignment horizontal="right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2" fillId="9" borderId="0" applyNumberFormat="0" applyBorder="0" applyAlignment="0" applyProtection="0"/>
    <xf numFmtId="0" fontId="23" fillId="26" borderId="35" applyNumberFormat="0" applyAlignment="0" applyProtection="0"/>
    <xf numFmtId="0" fontId="24" fillId="27" borderId="36" applyNumberFormat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35" applyNumberFormat="0" applyAlignment="0" applyProtection="0"/>
    <xf numFmtId="0" fontId="31" fillId="0" borderId="40" applyNumberFormat="0" applyFill="0" applyAlignment="0" applyProtection="0"/>
    <xf numFmtId="0" fontId="32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29" borderId="41" applyNumberFormat="0" applyFont="0" applyAlignment="0" applyProtection="0"/>
    <xf numFmtId="0" fontId="20" fillId="29" borderId="41" applyNumberFormat="0" applyFont="0" applyAlignment="0" applyProtection="0"/>
    <xf numFmtId="0" fontId="33" fillId="26" borderId="42" applyNumberFormat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1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1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21" borderId="0" applyNumberFormat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7" fillId="0" borderId="0" applyFont="0" applyFill="0" applyBorder="0" applyProtection="0">
      <alignment horizontal="right"/>
    </xf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top"/>
      <protection locked="0"/>
    </xf>
    <xf numFmtId="166" fontId="50" fillId="0" borderId="0" applyNumberFormat="0" applyFill="0" applyBorder="0" applyAlignment="0" applyProtection="0"/>
    <xf numFmtId="169" fontId="51" fillId="0" borderId="0" applyFont="0" applyAlignment="0" applyProtection="0"/>
    <xf numFmtId="0" fontId="52" fillId="0" borderId="45" applyNumberFormat="0" applyBorder="0" applyAlignment="0"/>
    <xf numFmtId="0" fontId="46" fillId="0" borderId="0"/>
    <xf numFmtId="0" fontId="3" fillId="0" borderId="0"/>
    <xf numFmtId="0" fontId="46" fillId="0" borderId="0"/>
    <xf numFmtId="0" fontId="3" fillId="0" borderId="0"/>
    <xf numFmtId="12" fontId="53" fillId="32" borderId="44">
      <alignment horizontal="left"/>
    </xf>
    <xf numFmtId="0" fontId="34" fillId="0" borderId="0" applyNumberFormat="0" applyFill="0" applyBorder="0" applyAlignment="0" applyProtection="0"/>
    <xf numFmtId="171" fontId="54" fillId="0" borderId="0">
      <alignment horizontal="left"/>
    </xf>
    <xf numFmtId="37" fontId="52" fillId="33" borderId="0" applyNumberFormat="0" applyBorder="0" applyAlignment="0" applyProtection="0"/>
    <xf numFmtId="37" fontId="52" fillId="0" borderId="0"/>
    <xf numFmtId="3" fontId="55" fillId="34" borderId="46" applyProtection="0"/>
    <xf numFmtId="0" fontId="6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325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2" borderId="0" xfId="0" applyFill="1"/>
    <xf numFmtId="166" fontId="0" fillId="0" borderId="0" xfId="0" applyNumberFormat="1"/>
    <xf numFmtId="0" fontId="0" fillId="0" borderId="0" xfId="0" applyAlignment="1">
      <alignment horizontal="center"/>
    </xf>
    <xf numFmtId="166" fontId="2" fillId="0" borderId="0" xfId="0" applyNumberFormat="1" applyFont="1"/>
    <xf numFmtId="0" fontId="2" fillId="0" borderId="0" xfId="0" applyFont="1"/>
    <xf numFmtId="0" fontId="0" fillId="0" borderId="0" xfId="0" applyFill="1"/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1" fontId="0" fillId="5" borderId="0" xfId="0" applyNumberFormat="1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0" xfId="0" applyFill="1" applyBorder="1" applyAlignment="1"/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0" fillId="0" borderId="0" xfId="0" applyFont="1"/>
    <xf numFmtId="3" fontId="0" fillId="0" borderId="0" xfId="0" applyNumberFormat="1" applyFont="1"/>
    <xf numFmtId="166" fontId="0" fillId="0" borderId="0" xfId="0" applyNumberFormat="1" applyFont="1"/>
    <xf numFmtId="166" fontId="0" fillId="5" borderId="0" xfId="0" applyNumberFormat="1" applyFont="1" applyFill="1"/>
    <xf numFmtId="2" fontId="0" fillId="0" borderId="0" xfId="0" applyNumberFormat="1" applyFont="1"/>
    <xf numFmtId="166" fontId="0" fillId="0" borderId="0" xfId="0" applyNumberFormat="1" applyFont="1" applyBorder="1"/>
    <xf numFmtId="0" fontId="0" fillId="0" borderId="0" xfId="0" applyNumberFormat="1" applyFont="1" applyFill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11" fillId="0" borderId="0" xfId="0" applyFont="1" applyAlignment="1">
      <alignment horizont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14" fontId="14" fillId="2" borderId="0" xfId="0" applyNumberFormat="1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2" borderId="0" xfId="0" applyFont="1" applyFill="1" applyBorder="1"/>
    <xf numFmtId="1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6" fillId="0" borderId="0" xfId="0" applyFont="1"/>
    <xf numFmtId="166" fontId="14" fillId="2" borderId="0" xfId="0" applyNumberFormat="1" applyFont="1" applyFill="1" applyBorder="1" applyAlignment="1">
      <alignment horizontal="center"/>
    </xf>
    <xf numFmtId="41" fontId="11" fillId="2" borderId="0" xfId="0" applyNumberFormat="1" applyFont="1" applyFill="1" applyBorder="1"/>
    <xf numFmtId="1" fontId="11" fillId="2" borderId="0" xfId="0" applyNumberFormat="1" applyFont="1" applyFill="1" applyBorder="1"/>
    <xf numFmtId="1" fontId="11" fillId="0" borderId="0" xfId="0" applyNumberFormat="1" applyFont="1"/>
    <xf numFmtId="14" fontId="14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14" fontId="14" fillId="2" borderId="0" xfId="0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6" fontId="11" fillId="0" borderId="0" xfId="0" applyNumberFormat="1" applyFont="1"/>
    <xf numFmtId="166" fontId="11" fillId="2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/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8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5" fillId="6" borderId="0" xfId="0" applyFont="1" applyFill="1" applyBorder="1"/>
    <xf numFmtId="0" fontId="11" fillId="6" borderId="0" xfId="0" applyFont="1" applyFill="1" applyBorder="1"/>
    <xf numFmtId="0" fontId="14" fillId="6" borderId="0" xfId="0" applyFont="1" applyFill="1" applyBorder="1"/>
    <xf numFmtId="41" fontId="15" fillId="6" borderId="0" xfId="0" applyNumberFormat="1" applyFont="1" applyFill="1" applyBorder="1" applyAlignment="1">
      <alignment vertical="center"/>
    </xf>
    <xf numFmtId="1" fontId="11" fillId="6" borderId="0" xfId="0" applyNumberFormat="1" applyFont="1" applyFill="1" applyBorder="1"/>
    <xf numFmtId="0" fontId="37" fillId="0" borderId="0" xfId="0" applyFont="1"/>
    <xf numFmtId="2" fontId="11" fillId="0" borderId="0" xfId="0" applyNumberFormat="1" applyFont="1"/>
    <xf numFmtId="2" fontId="11" fillId="0" borderId="0" xfId="0" applyNumberFormat="1" applyFont="1" applyAlignment="1">
      <alignment horizontal="center" wrapText="1"/>
    </xf>
    <xf numFmtId="9" fontId="11" fillId="0" borderId="0" xfId="1" applyFont="1" applyAlignment="1">
      <alignment horizontal="center"/>
    </xf>
    <xf numFmtId="0" fontId="38" fillId="2" borderId="0" xfId="0" applyFont="1" applyFill="1" applyBorder="1"/>
    <xf numFmtId="0" fontId="19" fillId="2" borderId="0" xfId="0" applyFont="1" applyFill="1" applyBorder="1"/>
    <xf numFmtId="1" fontId="11" fillId="2" borderId="0" xfId="0" applyNumberFormat="1" applyFont="1" applyFill="1"/>
    <xf numFmtId="0" fontId="39" fillId="2" borderId="0" xfId="0" applyFont="1" applyFill="1" applyBorder="1"/>
    <xf numFmtId="0" fontId="40" fillId="2" borderId="0" xfId="0" applyFont="1" applyFill="1" applyBorder="1" applyAlignment="1">
      <alignment horizontal="center"/>
    </xf>
    <xf numFmtId="0" fontId="40" fillId="2" borderId="0" xfId="0" applyFont="1" applyFill="1" applyBorder="1"/>
    <xf numFmtId="1" fontId="40" fillId="2" borderId="0" xfId="0" applyNumberFormat="1" applyFont="1" applyFill="1" applyBorder="1"/>
    <xf numFmtId="2" fontId="40" fillId="2" borderId="0" xfId="0" applyNumberFormat="1" applyFont="1" applyFill="1" applyBorder="1"/>
    <xf numFmtId="0" fontId="41" fillId="2" borderId="0" xfId="0" applyFont="1" applyFill="1"/>
    <xf numFmtId="1" fontId="41" fillId="2" borderId="0" xfId="0" applyNumberFormat="1" applyFont="1" applyFill="1"/>
    <xf numFmtId="0" fontId="42" fillId="2" borderId="0" xfId="0" applyFont="1" applyFill="1"/>
    <xf numFmtId="1" fontId="42" fillId="2" borderId="0" xfId="0" applyNumberFormat="1" applyFont="1" applyFill="1"/>
    <xf numFmtId="1" fontId="5" fillId="2" borderId="0" xfId="0" applyNumberFormat="1" applyFont="1" applyFill="1"/>
    <xf numFmtId="1" fontId="5" fillId="2" borderId="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44" fillId="2" borderId="0" xfId="0" applyFont="1" applyFill="1" applyBorder="1"/>
    <xf numFmtId="0" fontId="43" fillId="2" borderId="0" xfId="0" applyFont="1" applyFill="1" applyBorder="1"/>
    <xf numFmtId="0" fontId="45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44" fillId="2" borderId="0" xfId="0" applyFont="1" applyFill="1"/>
    <xf numFmtId="0" fontId="5" fillId="2" borderId="0" xfId="0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right"/>
    </xf>
    <xf numFmtId="0" fontId="37" fillId="0" borderId="0" xfId="0" applyFont="1" applyBorder="1"/>
    <xf numFmtId="0" fontId="11" fillId="0" borderId="0" xfId="0" applyFont="1" applyFill="1" applyAlignment="1">
      <alignment horizontal="center" wrapText="1"/>
    </xf>
    <xf numFmtId="2" fontId="11" fillId="0" borderId="0" xfId="0" applyNumberFormat="1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31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31" borderId="1" xfId="0" applyNumberFormat="1" applyFont="1" applyFill="1" applyBorder="1" applyAlignment="1">
      <alignment horizontal="center"/>
    </xf>
    <xf numFmtId="22" fontId="12" fillId="0" borderId="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/>
    <xf numFmtId="166" fontId="0" fillId="2" borderId="0" xfId="0" applyNumberFormat="1" applyFill="1"/>
    <xf numFmtId="166" fontId="2" fillId="2" borderId="0" xfId="0" applyNumberFormat="1" applyFont="1" applyFill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1" fontId="9" fillId="2" borderId="0" xfId="0" applyNumberFormat="1" applyFont="1" applyFill="1"/>
    <xf numFmtId="0" fontId="2" fillId="2" borderId="0" xfId="0" applyFont="1" applyFill="1"/>
    <xf numFmtId="2" fontId="7" fillId="2" borderId="0" xfId="0" applyNumberFormat="1" applyFont="1" applyFill="1"/>
    <xf numFmtId="2" fontId="9" fillId="2" borderId="0" xfId="0" applyNumberFormat="1" applyFont="1" applyFill="1"/>
    <xf numFmtId="2" fontId="6" fillId="2" borderId="0" xfId="0" applyNumberFormat="1" applyFont="1" applyFill="1"/>
    <xf numFmtId="167" fontId="0" fillId="2" borderId="0" xfId="0" applyNumberFormat="1" applyFill="1"/>
    <xf numFmtId="0" fontId="44" fillId="2" borderId="0" xfId="0" applyFont="1" applyFill="1" applyBorder="1" applyAlignment="1">
      <alignment horizontal="center"/>
    </xf>
    <xf numFmtId="38" fontId="18" fillId="2" borderId="13" xfId="0" applyNumberFormat="1" applyFont="1" applyFill="1" applyBorder="1" applyAlignment="1">
      <alignment horizontal="center" vertical="center"/>
    </xf>
    <xf numFmtId="38" fontId="18" fillId="2" borderId="4" xfId="0" applyNumberFormat="1" applyFont="1" applyFill="1" applyBorder="1" applyAlignment="1">
      <alignment horizontal="center" vertical="center"/>
    </xf>
    <xf numFmtId="38" fontId="18" fillId="2" borderId="18" xfId="0" applyNumberFormat="1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wrapText="1"/>
    </xf>
    <xf numFmtId="14" fontId="61" fillId="2" borderId="0" xfId="0" applyNumberFormat="1" applyFont="1" applyFill="1" applyBorder="1" applyAlignment="1">
      <alignment horizontal="center" wrapText="1"/>
    </xf>
    <xf numFmtId="14" fontId="60" fillId="2" borderId="0" xfId="0" applyNumberFormat="1" applyFont="1" applyFill="1" applyBorder="1" applyAlignment="1">
      <alignment horizontal="center" wrapText="1"/>
    </xf>
    <xf numFmtId="14" fontId="62" fillId="0" borderId="0" xfId="0" applyNumberFormat="1" applyFont="1" applyAlignment="1">
      <alignment horizontal="right"/>
    </xf>
    <xf numFmtId="166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63" fillId="0" borderId="0" xfId="0" applyFont="1"/>
    <xf numFmtId="0" fontId="63" fillId="3" borderId="22" xfId="0" applyFont="1" applyFill="1" applyBorder="1" applyAlignment="1">
      <alignment horizontal="center" wrapText="1"/>
    </xf>
    <xf numFmtId="0" fontId="63" fillId="3" borderId="23" xfId="0" applyFont="1" applyFill="1" applyBorder="1" applyAlignment="1">
      <alignment horizontal="center" wrapText="1"/>
    </xf>
    <xf numFmtId="0" fontId="63" fillId="3" borderId="24" xfId="0" applyFont="1" applyFill="1" applyBorder="1" applyAlignment="1">
      <alignment horizontal="center" wrapText="1"/>
    </xf>
    <xf numFmtId="0" fontId="64" fillId="0" borderId="0" xfId="0" applyFont="1"/>
    <xf numFmtId="0" fontId="63" fillId="7" borderId="25" xfId="0" applyFont="1" applyFill="1" applyBorder="1" applyAlignment="1">
      <alignment vertical="center"/>
    </xf>
    <xf numFmtId="0" fontId="65" fillId="7" borderId="26" xfId="0" applyFont="1" applyFill="1" applyBorder="1" applyAlignment="1">
      <alignment horizontal="center" vertical="center" wrapText="1"/>
    </xf>
    <xf numFmtId="0" fontId="65" fillId="7" borderId="29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64" fillId="0" borderId="25" xfId="0" applyFont="1" applyBorder="1" applyAlignment="1">
      <alignment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37" fillId="0" borderId="20" xfId="0" applyFont="1" applyBorder="1"/>
    <xf numFmtId="0" fontId="37" fillId="0" borderId="10" xfId="0" applyFont="1" applyBorder="1"/>
    <xf numFmtId="1" fontId="41" fillId="2" borderId="0" xfId="0" applyNumberFormat="1" applyFont="1" applyFill="1" applyBorder="1"/>
    <xf numFmtId="1" fontId="42" fillId="2" borderId="0" xfId="0" applyNumberFormat="1" applyFont="1" applyFill="1" applyBorder="1"/>
    <xf numFmtId="0" fontId="41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63" fillId="3" borderId="6" xfId="0" applyFont="1" applyFill="1" applyBorder="1" applyAlignment="1">
      <alignment horizontal="centerContinuous"/>
    </xf>
    <xf numFmtId="0" fontId="63" fillId="3" borderId="7" xfId="0" applyFont="1" applyFill="1" applyBorder="1" applyAlignment="1">
      <alignment horizontal="centerContinuous"/>
    </xf>
    <xf numFmtId="1" fontId="5" fillId="2" borderId="4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63" fillId="3" borderId="19" xfId="0" applyFont="1" applyFill="1" applyBorder="1" applyAlignment="1">
      <alignment horizontal="centerContinuous"/>
    </xf>
    <xf numFmtId="0" fontId="63" fillId="3" borderId="49" xfId="0" applyFont="1" applyFill="1" applyBorder="1" applyAlignment="1">
      <alignment horizontal="centerContinuous"/>
    </xf>
    <xf numFmtId="38" fontId="0" fillId="2" borderId="0" xfId="0" applyNumberFormat="1" applyFill="1"/>
    <xf numFmtId="0" fontId="0" fillId="2" borderId="0" xfId="0" applyFill="1" applyAlignment="1"/>
    <xf numFmtId="0" fontId="0" fillId="2" borderId="0" xfId="0" applyFill="1" applyAlignment="1">
      <alignment horizontal="right"/>
    </xf>
    <xf numFmtId="166" fontId="59" fillId="2" borderId="0" xfId="0" applyNumberFormat="1" applyFont="1" applyFill="1" applyBorder="1"/>
    <xf numFmtId="0" fontId="0" fillId="2" borderId="0" xfId="0" applyFill="1" applyBorder="1" applyAlignment="1">
      <alignment wrapText="1"/>
    </xf>
    <xf numFmtId="0" fontId="18" fillId="30" borderId="0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horizontal="left" vertical="center"/>
    </xf>
    <xf numFmtId="3" fontId="18" fillId="3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left"/>
    </xf>
    <xf numFmtId="2" fontId="0" fillId="2" borderId="0" xfId="0" applyNumberFormat="1" applyFill="1" applyAlignment="1"/>
    <xf numFmtId="0" fontId="0" fillId="0" borderId="0" xfId="0" applyFont="1" applyBorder="1"/>
    <xf numFmtId="0" fontId="0" fillId="0" borderId="0" xfId="0" applyFont="1" applyFill="1" applyBorder="1" applyAlignment="1"/>
    <xf numFmtId="0" fontId="2" fillId="35" borderId="50" xfId="0" applyFont="1" applyFill="1" applyBorder="1"/>
    <xf numFmtId="3" fontId="2" fillId="35" borderId="51" xfId="0" applyNumberFormat="1" applyFont="1" applyFill="1" applyBorder="1"/>
    <xf numFmtId="0" fontId="2" fillId="35" borderId="51" xfId="0" applyFont="1" applyFill="1" applyBorder="1"/>
    <xf numFmtId="166" fontId="2" fillId="35" borderId="51" xfId="0" applyNumberFormat="1" applyFont="1" applyFill="1" applyBorder="1"/>
    <xf numFmtId="1" fontId="2" fillId="35" borderId="51" xfId="0" applyNumberFormat="1" applyFont="1" applyFill="1" applyBorder="1"/>
    <xf numFmtId="166" fontId="9" fillId="35" borderId="51" xfId="0" applyNumberFormat="1" applyFont="1" applyFill="1" applyBorder="1"/>
    <xf numFmtId="0" fontId="9" fillId="35" borderId="51" xfId="0" applyFont="1" applyFill="1" applyBorder="1"/>
    <xf numFmtId="0" fontId="2" fillId="35" borderId="52" xfId="0" applyFont="1" applyFill="1" applyBorder="1"/>
    <xf numFmtId="0" fontId="66" fillId="0" borderId="0" xfId="134"/>
    <xf numFmtId="1" fontId="67" fillId="2" borderId="0" xfId="0" applyNumberFormat="1" applyFont="1" applyFill="1" applyBorder="1" applyAlignment="1"/>
    <xf numFmtId="0" fontId="66" fillId="2" borderId="0" xfId="134" applyFill="1" applyBorder="1"/>
    <xf numFmtId="0" fontId="44" fillId="2" borderId="0" xfId="0" applyFont="1" applyFill="1" applyBorder="1" applyAlignment="1">
      <alignment horizontal="right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3" xfId="0" applyFont="1" applyBorder="1" applyAlignment="1">
      <alignment vertical="center"/>
    </xf>
    <xf numFmtId="0" fontId="37" fillId="0" borderId="5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3" fillId="0" borderId="0" xfId="0" applyFont="1" applyAlignment="1">
      <alignment horizontal="left"/>
    </xf>
    <xf numFmtId="0" fontId="69" fillId="36" borderId="1" xfId="0" applyFont="1" applyFill="1" applyBorder="1" applyAlignment="1">
      <alignment horizontal="center" vertical="center" wrapText="1"/>
    </xf>
    <xf numFmtId="0" fontId="18" fillId="30" borderId="1" xfId="0" applyFont="1" applyFill="1" applyBorder="1" applyAlignment="1">
      <alignment horizontal="center" vertical="center" wrapText="1"/>
    </xf>
    <xf numFmtId="8" fontId="18" fillId="30" borderId="1" xfId="0" applyNumberFormat="1" applyFont="1" applyFill="1" applyBorder="1" applyAlignment="1">
      <alignment horizontal="center" vertical="center" wrapText="1"/>
    </xf>
    <xf numFmtId="0" fontId="58" fillId="36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68" fillId="2" borderId="0" xfId="0" applyFont="1" applyFill="1" applyBorder="1" applyAlignment="1">
      <alignment horizontal="left"/>
    </xf>
    <xf numFmtId="0" fontId="70" fillId="2" borderId="0" xfId="0" applyFont="1" applyFill="1"/>
    <xf numFmtId="0" fontId="63" fillId="3" borderId="1" xfId="0" applyFont="1" applyFill="1" applyBorder="1" applyAlignment="1">
      <alignment horizontal="center" wrapText="1"/>
    </xf>
    <xf numFmtId="0" fontId="63" fillId="3" borderId="57" xfId="0" applyFont="1" applyFill="1" applyBorder="1" applyAlignment="1">
      <alignment horizontal="center" wrapText="1"/>
    </xf>
    <xf numFmtId="0" fontId="63" fillId="3" borderId="58" xfId="0" applyFont="1" applyFill="1" applyBorder="1" applyAlignment="1">
      <alignment horizontal="center" wrapText="1"/>
    </xf>
    <xf numFmtId="1" fontId="5" fillId="2" borderId="44" xfId="0" applyNumberFormat="1" applyFont="1" applyFill="1" applyBorder="1" applyAlignment="1">
      <alignment horizontal="center"/>
    </xf>
    <xf numFmtId="1" fontId="5" fillId="2" borderId="59" xfId="0" applyNumberFormat="1" applyFont="1" applyFill="1" applyBorder="1" applyAlignment="1">
      <alignment horizontal="center"/>
    </xf>
    <xf numFmtId="17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71" fillId="2" borderId="1" xfId="0" applyNumberFormat="1" applyFont="1" applyFill="1" applyBorder="1" applyAlignment="1">
      <alignment horizontal="center"/>
    </xf>
    <xf numFmtId="0" fontId="7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/>
    <xf numFmtId="0" fontId="6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Border="1"/>
    <xf numFmtId="0" fontId="63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18" fillId="30" borderId="1" xfId="0" applyFont="1" applyFill="1" applyBorder="1" applyAlignment="1">
      <alignment horizontal="left" vertical="center"/>
    </xf>
    <xf numFmtId="8" fontId="18" fillId="30" borderId="1" xfId="0" applyNumberFormat="1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58" fillId="36" borderId="2" xfId="0" applyFont="1" applyFill="1" applyBorder="1" applyAlignment="1">
      <alignment horizontal="left" vertical="center"/>
    </xf>
    <xf numFmtId="0" fontId="58" fillId="36" borderId="4" xfId="0" applyFont="1" applyFill="1" applyBorder="1" applyAlignment="1">
      <alignment horizontal="left" vertical="center"/>
    </xf>
    <xf numFmtId="0" fontId="58" fillId="36" borderId="2" xfId="0" applyFont="1" applyFill="1" applyBorder="1" applyAlignment="1">
      <alignment horizontal="center" vertical="center"/>
    </xf>
    <xf numFmtId="0" fontId="58" fillId="36" borderId="4" xfId="0" applyFont="1" applyFill="1" applyBorder="1" applyAlignment="1">
      <alignment horizontal="center" vertical="center"/>
    </xf>
    <xf numFmtId="0" fontId="37" fillId="36" borderId="5" xfId="0" applyFont="1" applyFill="1" applyBorder="1"/>
    <xf numFmtId="0" fontId="18" fillId="0" borderId="1" xfId="0" applyFont="1" applyBorder="1" applyAlignment="1">
      <alignment horizontal="left" vertical="center"/>
    </xf>
    <xf numFmtId="8" fontId="18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/>
    </xf>
    <xf numFmtId="8" fontId="58" fillId="0" borderId="1" xfId="0" applyNumberFormat="1" applyFont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58" fillId="0" borderId="1" xfId="0" applyNumberFormat="1" applyFont="1" applyBorder="1" applyAlignment="1">
      <alignment horizontal="center" vertical="center" wrapText="1"/>
    </xf>
    <xf numFmtId="0" fontId="18" fillId="2" borderId="63" xfId="0" applyFont="1" applyFill="1" applyBorder="1" applyAlignment="1">
      <alignment vertical="center"/>
    </xf>
    <xf numFmtId="38" fontId="18" fillId="2" borderId="49" xfId="0" applyNumberFormat="1" applyFont="1" applyFill="1" applyBorder="1" applyAlignment="1">
      <alignment horizontal="center" vertical="center"/>
    </xf>
    <xf numFmtId="38" fontId="18" fillId="2" borderId="63" xfId="0" applyNumberFormat="1" applyFont="1" applyFill="1" applyBorder="1" applyAlignment="1">
      <alignment horizontal="center" vertical="center"/>
    </xf>
    <xf numFmtId="38" fontId="18" fillId="2" borderId="7" xfId="0" applyNumberFormat="1" applyFont="1" applyFill="1" applyBorder="1" applyAlignment="1">
      <alignment horizontal="center" vertical="center"/>
    </xf>
    <xf numFmtId="38" fontId="18" fillId="2" borderId="48" xfId="0" applyNumberFormat="1" applyFont="1" applyFill="1" applyBorder="1" applyAlignment="1">
      <alignment horizontal="center" vertical="center"/>
    </xf>
    <xf numFmtId="38" fontId="18" fillId="2" borderId="65" xfId="0" applyNumberFormat="1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vertical="center"/>
    </xf>
    <xf numFmtId="38" fontId="18" fillId="2" borderId="59" xfId="0" applyNumberFormat="1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58" fillId="2" borderId="62" xfId="0" applyFont="1" applyFill="1" applyBorder="1" applyAlignment="1">
      <alignment horizontal="center" vertical="center"/>
    </xf>
    <xf numFmtId="0" fontId="58" fillId="2" borderId="64" xfId="0" applyFont="1" applyFill="1" applyBorder="1" applyAlignment="1">
      <alignment horizontal="center" vertical="center"/>
    </xf>
    <xf numFmtId="0" fontId="58" fillId="2" borderId="66" xfId="0" applyFont="1" applyFill="1" applyBorder="1" applyAlignment="1">
      <alignment horizontal="center" vertical="center"/>
    </xf>
    <xf numFmtId="0" fontId="58" fillId="36" borderId="55" xfId="0" applyFont="1" applyFill="1" applyBorder="1" applyAlignment="1">
      <alignment horizontal="center" vertical="center"/>
    </xf>
    <xf numFmtId="0" fontId="58" fillId="36" borderId="68" xfId="0" applyFont="1" applyFill="1" applyBorder="1" applyAlignment="1">
      <alignment horizontal="center" vertical="center"/>
    </xf>
    <xf numFmtId="0" fontId="58" fillId="36" borderId="69" xfId="0" applyFont="1" applyFill="1" applyBorder="1" applyAlignment="1">
      <alignment horizontal="center" vertical="center"/>
    </xf>
    <xf numFmtId="0" fontId="58" fillId="36" borderId="56" xfId="0" applyFont="1" applyFill="1" applyBorder="1" applyAlignment="1">
      <alignment horizontal="center" vertical="center"/>
    </xf>
    <xf numFmtId="0" fontId="58" fillId="36" borderId="7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8" fillId="30" borderId="2" xfId="0" applyFont="1" applyFill="1" applyBorder="1" applyAlignment="1">
      <alignment horizontal="center" vertical="center"/>
    </xf>
    <xf numFmtId="0" fontId="18" fillId="30" borderId="58" xfId="0" applyFont="1" applyFill="1" applyBorder="1" applyAlignment="1">
      <alignment horizontal="center" vertical="center"/>
    </xf>
    <xf numFmtId="0" fontId="18" fillId="30" borderId="70" xfId="0" applyFont="1" applyFill="1" applyBorder="1" applyAlignment="1">
      <alignment horizontal="center" vertical="center"/>
    </xf>
    <xf numFmtId="0" fontId="18" fillId="30" borderId="60" xfId="0" applyFont="1" applyFill="1" applyBorder="1" applyAlignment="1">
      <alignment horizontal="center" vertical="center"/>
    </xf>
    <xf numFmtId="0" fontId="18" fillId="30" borderId="61" xfId="0" applyFont="1" applyFill="1" applyBorder="1" applyAlignment="1">
      <alignment horizontal="center" vertical="center"/>
    </xf>
    <xf numFmtId="0" fontId="58" fillId="30" borderId="2" xfId="0" applyFont="1" applyFill="1" applyBorder="1" applyAlignment="1">
      <alignment horizontal="left" vertical="center"/>
    </xf>
    <xf numFmtId="0" fontId="58" fillId="30" borderId="1" xfId="0" applyFont="1" applyFill="1" applyBorder="1" applyAlignment="1">
      <alignment horizontal="left" vertical="center"/>
    </xf>
    <xf numFmtId="0" fontId="58" fillId="30" borderId="60" xfId="0" applyFont="1" applyFill="1" applyBorder="1" applyAlignment="1">
      <alignment horizontal="left" vertical="center"/>
    </xf>
    <xf numFmtId="0" fontId="58" fillId="30" borderId="6" xfId="0" applyFont="1" applyFill="1" applyBorder="1" applyAlignment="1">
      <alignment horizontal="center" vertical="center"/>
    </xf>
    <xf numFmtId="0" fontId="58" fillId="30" borderId="47" xfId="0" applyFont="1" applyFill="1" applyBorder="1" applyAlignment="1">
      <alignment horizontal="center" vertical="center"/>
    </xf>
    <xf numFmtId="0" fontId="58" fillId="30" borderId="9" xfId="0" applyFont="1" applyFill="1" applyBorder="1" applyAlignment="1">
      <alignment horizontal="center" vertical="center"/>
    </xf>
    <xf numFmtId="0" fontId="68" fillId="0" borderId="0" xfId="0" applyFont="1"/>
    <xf numFmtId="0" fontId="56" fillId="37" borderId="1" xfId="0" applyFont="1" applyFill="1" applyBorder="1" applyAlignment="1">
      <alignment horizontal="center"/>
    </xf>
    <xf numFmtId="0" fontId="56" fillId="37" borderId="1" xfId="0" applyFont="1" applyFill="1" applyBorder="1" applyAlignment="1">
      <alignment horizontal="center" wrapText="1"/>
    </xf>
    <xf numFmtId="165" fontId="56" fillId="0" borderId="1" xfId="0" applyNumberFormat="1" applyFont="1" applyFill="1" applyBorder="1" applyAlignment="1">
      <alignment horizontal="center"/>
    </xf>
    <xf numFmtId="3" fontId="57" fillId="0" borderId="1" xfId="0" applyNumberFormat="1" applyFont="1" applyFill="1" applyBorder="1" applyAlignment="1">
      <alignment horizontal="center"/>
    </xf>
    <xf numFmtId="3" fontId="56" fillId="4" borderId="1" xfId="0" applyNumberFormat="1" applyFont="1" applyFill="1" applyBorder="1" applyAlignment="1">
      <alignment horizontal="center"/>
    </xf>
    <xf numFmtId="0" fontId="56" fillId="37" borderId="4" xfId="0" applyFont="1" applyFill="1" applyBorder="1" applyAlignment="1">
      <alignment horizontal="center"/>
    </xf>
    <xf numFmtId="0" fontId="56" fillId="37" borderId="4" xfId="0" applyFont="1" applyFill="1" applyBorder="1" applyAlignment="1">
      <alignment horizontal="center" wrapText="1"/>
    </xf>
    <xf numFmtId="0" fontId="56" fillId="37" borderId="16" xfId="0" applyFont="1" applyFill="1" applyBorder="1" applyAlignment="1">
      <alignment horizontal="center"/>
    </xf>
    <xf numFmtId="0" fontId="56" fillId="37" borderId="17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167" fontId="0" fillId="2" borderId="1" xfId="0" applyNumberFormat="1" applyFill="1" applyBorder="1"/>
    <xf numFmtId="3" fontId="7" fillId="2" borderId="1" xfId="0" applyNumberFormat="1" applyFon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2" borderId="15" xfId="0" applyFill="1" applyBorder="1" applyAlignment="1"/>
    <xf numFmtId="2" fontId="2" fillId="2" borderId="0" xfId="0" applyNumberFormat="1" applyFont="1" applyFill="1"/>
    <xf numFmtId="0" fontId="2" fillId="2" borderId="15" xfId="0" applyFont="1" applyFill="1" applyBorder="1" applyAlignment="1"/>
    <xf numFmtId="0" fontId="37" fillId="36" borderId="1" xfId="0" applyFont="1" applyFill="1" applyBorder="1" applyAlignment="1">
      <alignment horizontal="center"/>
    </xf>
    <xf numFmtId="2" fontId="0" fillId="2" borderId="0" xfId="0" applyNumberFormat="1" applyFont="1" applyFill="1" applyAlignment="1"/>
    <xf numFmtId="0" fontId="0" fillId="2" borderId="0" xfId="0" applyFont="1" applyFill="1"/>
    <xf numFmtId="0" fontId="0" fillId="2" borderId="15" xfId="0" applyFont="1" applyFill="1" applyBorder="1" applyAlignment="1"/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36" borderId="2" xfId="0" applyFont="1" applyFill="1" applyBorder="1" applyAlignment="1">
      <alignment horizontal="center" wrapText="1"/>
    </xf>
    <xf numFmtId="0" fontId="71" fillId="36" borderId="2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4" xfId="0" applyFont="1" applyFill="1" applyBorder="1" applyAlignment="1">
      <alignment horizontal="center" wrapText="1"/>
    </xf>
    <xf numFmtId="0" fontId="71" fillId="36" borderId="4" xfId="0" applyFont="1" applyFill="1" applyBorder="1" applyAlignment="1">
      <alignment horizontal="center" wrapText="1"/>
    </xf>
    <xf numFmtId="0" fontId="68" fillId="0" borderId="0" xfId="0" applyFont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7" fillId="2" borderId="0" xfId="134" applyFont="1" applyFill="1" applyBorder="1"/>
    <xf numFmtId="0" fontId="63" fillId="0" borderId="0" xfId="0" applyFont="1" applyBorder="1" applyAlignment="1">
      <alignment horizontal="left" vertical="center"/>
    </xf>
    <xf numFmtId="0" fontId="37" fillId="36" borderId="5" xfId="0" applyFont="1" applyFill="1" applyBorder="1"/>
    <xf numFmtId="0" fontId="37" fillId="36" borderId="3" xfId="0" applyFont="1" applyFill="1" applyBorder="1"/>
  </cellXfs>
  <cellStyles count="13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- 20%" xfId="93"/>
    <cellStyle name="Accent1 - 40%" xfId="94"/>
    <cellStyle name="Accent1 - 60%" xfId="95"/>
    <cellStyle name="Accent1 2" xfId="24"/>
    <cellStyle name="Accent2 - 20%" xfId="96"/>
    <cellStyle name="Accent2 - 40%" xfId="97"/>
    <cellStyle name="Accent2 - 60%" xfId="98"/>
    <cellStyle name="Accent2 2" xfId="25"/>
    <cellStyle name="Accent3 - 20%" xfId="99"/>
    <cellStyle name="Accent3 - 40%" xfId="100"/>
    <cellStyle name="Accent3 - 60%" xfId="101"/>
    <cellStyle name="Accent3 2" xfId="26"/>
    <cellStyle name="Accent4 - 20%" xfId="102"/>
    <cellStyle name="Accent4 - 40%" xfId="103"/>
    <cellStyle name="Accent4 - 60%" xfId="104"/>
    <cellStyle name="Accent4 2" xfId="27"/>
    <cellStyle name="Accent5 - 20%" xfId="105"/>
    <cellStyle name="Accent5 - 40%" xfId="106"/>
    <cellStyle name="Accent5 - 60%" xfId="107"/>
    <cellStyle name="Accent5 2" xfId="28"/>
    <cellStyle name="Accent6 - 20%" xfId="108"/>
    <cellStyle name="Accent6 - 40%" xfId="109"/>
    <cellStyle name="Accent6 - 60%" xfId="110"/>
    <cellStyle name="Accent6 2" xfId="29"/>
    <cellStyle name="Bad 2" xfId="30"/>
    <cellStyle name="Calculation 2" xfId="31"/>
    <cellStyle name="Check Cell 2" xfId="32"/>
    <cellStyle name="Comma 2" xfId="3"/>
    <cellStyle name="Comma 2 2" xfId="111"/>
    <cellStyle name="Comma 2 3" xfId="135"/>
    <cellStyle name="Comma 3" xfId="33"/>
    <cellStyle name="Comma 3 2" xfId="112"/>
    <cellStyle name="Comma 4" xfId="34"/>
    <cellStyle name="Comma 4 2" xfId="35"/>
    <cellStyle name="Comma 5" xfId="36"/>
    <cellStyle name="Comma 5 2" xfId="37"/>
    <cellStyle name="Comma 6" xfId="38"/>
    <cellStyle name="Comma 7" xfId="39"/>
    <cellStyle name="Comma0" xfId="113"/>
    <cellStyle name="Currency 2" xfId="40"/>
    <cellStyle name="Currency 2 2" xfId="114"/>
    <cellStyle name="Currency 3" xfId="41"/>
    <cellStyle name="Currency 4" xfId="42"/>
    <cellStyle name="Currency 4 2" xfId="43"/>
    <cellStyle name="Currency 5" xfId="44"/>
    <cellStyle name="Currency 5 2" xfId="45"/>
    <cellStyle name="Currency 6" xfId="46"/>
    <cellStyle name="Currency 7" xfId="47"/>
    <cellStyle name="Currency No Comma" xfId="115"/>
    <cellStyle name="Currency0" xfId="116"/>
    <cellStyle name="Date" xfId="117"/>
    <cellStyle name="Explanatory Text 2" xfId="48"/>
    <cellStyle name="Fixed" xfId="118"/>
    <cellStyle name="General" xfId="119"/>
    <cellStyle name="Good 2" xfId="49"/>
    <cellStyle name="Heading 1 2" xfId="50"/>
    <cellStyle name="Heading 2 2" xfId="51"/>
    <cellStyle name="Heading 3 2" xfId="52"/>
    <cellStyle name="Heading 4 2" xfId="53"/>
    <cellStyle name="Hyperlink" xfId="134" builtinId="8"/>
    <cellStyle name="Hyperlink 2" xfId="120"/>
    <cellStyle name="Input 2" xfId="54"/>
    <cellStyle name="Linked Cell 2" xfId="55"/>
    <cellStyle name="MCP" xfId="121"/>
    <cellStyle name="Neutral 2" xfId="56"/>
    <cellStyle name="nONE" xfId="122"/>
    <cellStyle name="noninput" xfId="123"/>
    <cellStyle name="Normal" xfId="0" builtinId="0"/>
    <cellStyle name="Normal 10" xfId="57"/>
    <cellStyle name="Normal 11" xfId="58"/>
    <cellStyle name="Normal 12" xfId="59"/>
    <cellStyle name="Normal 13" xfId="60"/>
    <cellStyle name="Normal 2" xfId="2"/>
    <cellStyle name="Normal 2 2" xfId="61"/>
    <cellStyle name="Normal 2 3" xfId="124"/>
    <cellStyle name="Normal 2 4" xfId="125"/>
    <cellStyle name="Normal 3" xfId="4"/>
    <cellStyle name="Normal 3 2" xfId="126"/>
    <cellStyle name="Normal 3 3" xfId="127"/>
    <cellStyle name="Normal 3 4" xfId="136"/>
    <cellStyle name="Normal 4" xfId="62"/>
    <cellStyle name="Normal 4 2" xfId="63"/>
    <cellStyle name="Normal 4 3" xfId="64"/>
    <cellStyle name="Normal 5" xfId="65"/>
    <cellStyle name="Normal 5 2" xfId="66"/>
    <cellStyle name="Normal 6" xfId="67"/>
    <cellStyle name="Normal 6 2" xfId="68"/>
    <cellStyle name="Normal 7" xfId="69"/>
    <cellStyle name="Normal 7 2" xfId="70"/>
    <cellStyle name="Normal 8" xfId="71"/>
    <cellStyle name="Normal 9" xfId="72"/>
    <cellStyle name="Note 2" xfId="73"/>
    <cellStyle name="Note 2 2" xfId="74"/>
    <cellStyle name="Output 2" xfId="75"/>
    <cellStyle name="Password" xfId="128"/>
    <cellStyle name="Percent" xfId="1" builtinId="5"/>
    <cellStyle name="Percent 2" xfId="76"/>
    <cellStyle name="Percent 2 2" xfId="77"/>
    <cellStyle name="Percent 3" xfId="78"/>
    <cellStyle name="Percent 4" xfId="79"/>
    <cellStyle name="Percent 4 2" xfId="80"/>
    <cellStyle name="Percent 4 3" xfId="81"/>
    <cellStyle name="Percent 5" xfId="82"/>
    <cellStyle name="Percent 5 2" xfId="83"/>
    <cellStyle name="Percent 6" xfId="84"/>
    <cellStyle name="Percent 6 2" xfId="85"/>
    <cellStyle name="Percent 7" xfId="86"/>
    <cellStyle name="Percent 7 2" xfId="87"/>
    <cellStyle name="Percent 8" xfId="88"/>
    <cellStyle name="Percent 9" xfId="89"/>
    <cellStyle name="RangeName" xfId="5"/>
    <cellStyle name="Sheet Title" xfId="129"/>
    <cellStyle name="Title 2" xfId="90"/>
    <cellStyle name="Total 2" xfId="91"/>
    <cellStyle name="TRANSMISSION RELIABILITY PORTION OF PROJECT" xfId="130"/>
    <cellStyle name="Unprot" xfId="131"/>
    <cellStyle name="Unprot$" xfId="132"/>
    <cellStyle name="Unprotect" xfId="133"/>
    <cellStyle name="Warning Text 2" xfId="92"/>
  </cellStyles>
  <dxfs count="1">
    <dxf>
      <font>
        <b/>
        <i val="0"/>
      </font>
      <fill>
        <patternFill>
          <bgColor theme="9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9059430690152E-2"/>
          <c:y val="2.238697741351087E-2"/>
          <c:w val="0.93036708549926883"/>
          <c:h val="0.8738648464360717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'Fig H.6 EastData - Histogram'!$T$240:$T$295</c:f>
              <c:strCache>
                <c:ptCount val="56"/>
                <c:pt idx="0">
                  <c:v>-170</c:v>
                </c:pt>
                <c:pt idx="1">
                  <c:v>-160</c:v>
                </c:pt>
                <c:pt idx="2">
                  <c:v>-150</c:v>
                </c:pt>
                <c:pt idx="3">
                  <c:v>-140</c:v>
                </c:pt>
                <c:pt idx="4">
                  <c:v>-130</c:v>
                </c:pt>
                <c:pt idx="5">
                  <c:v>-120</c:v>
                </c:pt>
                <c:pt idx="6">
                  <c:v>-110</c:v>
                </c:pt>
                <c:pt idx="7">
                  <c:v>-100</c:v>
                </c:pt>
                <c:pt idx="8">
                  <c:v>-90</c:v>
                </c:pt>
                <c:pt idx="9">
                  <c:v>-80</c:v>
                </c:pt>
                <c:pt idx="10">
                  <c:v>-70</c:v>
                </c:pt>
                <c:pt idx="11">
                  <c:v>-60</c:v>
                </c:pt>
                <c:pt idx="12">
                  <c:v>-50</c:v>
                </c:pt>
                <c:pt idx="13">
                  <c:v>-40</c:v>
                </c:pt>
                <c:pt idx="14">
                  <c:v>-30</c:v>
                </c:pt>
                <c:pt idx="15">
                  <c:v>-20</c:v>
                </c:pt>
                <c:pt idx="16">
                  <c:v>-10</c:v>
                </c:pt>
                <c:pt idx="17">
                  <c:v>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110</c:v>
                </c:pt>
                <c:pt idx="29">
                  <c:v>120</c:v>
                </c:pt>
                <c:pt idx="30">
                  <c:v>130</c:v>
                </c:pt>
                <c:pt idx="31">
                  <c:v>140</c:v>
                </c:pt>
                <c:pt idx="32">
                  <c:v>150</c:v>
                </c:pt>
                <c:pt idx="33">
                  <c:v>160</c:v>
                </c:pt>
                <c:pt idx="34">
                  <c:v>170</c:v>
                </c:pt>
                <c:pt idx="35">
                  <c:v>180</c:v>
                </c:pt>
                <c:pt idx="36">
                  <c:v>190</c:v>
                </c:pt>
                <c:pt idx="37">
                  <c:v>200</c:v>
                </c:pt>
                <c:pt idx="38">
                  <c:v>210</c:v>
                </c:pt>
                <c:pt idx="39">
                  <c:v>220</c:v>
                </c:pt>
                <c:pt idx="40">
                  <c:v>230</c:v>
                </c:pt>
                <c:pt idx="41">
                  <c:v>240</c:v>
                </c:pt>
                <c:pt idx="42">
                  <c:v>250</c:v>
                </c:pt>
                <c:pt idx="43">
                  <c:v>260</c:v>
                </c:pt>
                <c:pt idx="44">
                  <c:v>270</c:v>
                </c:pt>
                <c:pt idx="45">
                  <c:v>280</c:v>
                </c:pt>
                <c:pt idx="46">
                  <c:v>290</c:v>
                </c:pt>
                <c:pt idx="47">
                  <c:v>300</c:v>
                </c:pt>
                <c:pt idx="48">
                  <c:v>310</c:v>
                </c:pt>
                <c:pt idx="49">
                  <c:v>320</c:v>
                </c:pt>
                <c:pt idx="50">
                  <c:v>330</c:v>
                </c:pt>
                <c:pt idx="51">
                  <c:v>340</c:v>
                </c:pt>
                <c:pt idx="52">
                  <c:v>350</c:v>
                </c:pt>
                <c:pt idx="53">
                  <c:v>360</c:v>
                </c:pt>
                <c:pt idx="54">
                  <c:v>370</c:v>
                </c:pt>
                <c:pt idx="55">
                  <c:v>More</c:v>
                </c:pt>
              </c:strCache>
            </c:strRef>
          </c:cat>
          <c:val>
            <c:numRef>
              <c:f>'Fig H.6 EastData - Histogram'!$U$240:$U$295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23</c:v>
                </c:pt>
                <c:pt idx="18">
                  <c:v>12</c:v>
                </c:pt>
                <c:pt idx="19">
                  <c:v>20</c:v>
                </c:pt>
                <c:pt idx="20">
                  <c:v>22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82624"/>
        <c:axId val="199514584"/>
      </c:barChart>
      <c:catAx>
        <c:axId val="19978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Deviation Size, MW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99514584"/>
        <c:crosses val="autoZero"/>
        <c:auto val="1"/>
        <c:lblAlgn val="ctr"/>
        <c:lblOffset val="100"/>
        <c:noMultiLvlLbl val="0"/>
      </c:catAx>
      <c:valAx>
        <c:axId val="199514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Deviations</a:t>
                </a:r>
              </a:p>
            </c:rich>
          </c:tx>
          <c:layout>
            <c:manualLayout>
              <c:xMode val="edge"/>
              <c:yMode val="edge"/>
              <c:x val="5.2537765397159134E-3"/>
              <c:y val="0.35567947980111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997826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East</c:v>
          </c:tx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#,##0.00_);[Red]\(#,##0.00\)</c:formatCode>
              <c:ptCount val="24"/>
              <c:pt idx="0">
                <c:v>145.92413701793166</c:v>
              </c:pt>
              <c:pt idx="1">
                <c:v>143.06986023146533</c:v>
              </c:pt>
              <c:pt idx="2">
                <c:v>142.63548405138164</c:v>
              </c:pt>
              <c:pt idx="3">
                <c:v>128.32336429604703</c:v>
              </c:pt>
              <c:pt idx="4">
                <c:v>122.27436901993289</c:v>
              </c:pt>
              <c:pt idx="5">
                <c:v>115.88837318547817</c:v>
              </c:pt>
              <c:pt idx="6">
                <c:v>104.67916762210376</c:v>
              </c:pt>
              <c:pt idx="7">
                <c:v>98.424422635869036</c:v>
              </c:pt>
              <c:pt idx="8">
                <c:v>97.470439036193056</c:v>
              </c:pt>
              <c:pt idx="9">
                <c:v>100.83130353616659</c:v>
              </c:pt>
              <c:pt idx="10">
                <c:v>107.37849766608534</c:v>
              </c:pt>
              <c:pt idx="11">
                <c:v>108.40969724006871</c:v>
              </c:pt>
              <c:pt idx="12">
                <c:v>118.56839426134189</c:v>
              </c:pt>
              <c:pt idx="13">
                <c:v>126.47113002619548</c:v>
              </c:pt>
              <c:pt idx="14">
                <c:v>131.17209812676822</c:v>
              </c:pt>
              <c:pt idx="15">
                <c:v>129.55384547832233</c:v>
              </c:pt>
              <c:pt idx="16">
                <c:v>131.32441774866686</c:v>
              </c:pt>
              <c:pt idx="17">
                <c:v>132.09971615853794</c:v>
              </c:pt>
              <c:pt idx="18">
                <c:v>129.7709671268133</c:v>
              </c:pt>
              <c:pt idx="19">
                <c:v>121.49954125907982</c:v>
              </c:pt>
              <c:pt idx="20">
                <c:v>117.92806804076108</c:v>
              </c:pt>
              <c:pt idx="21">
                <c:v>124.56377375027353</c:v>
              </c:pt>
              <c:pt idx="22">
                <c:v>133.62977192791033</c:v>
              </c:pt>
              <c:pt idx="23">
                <c:v>140.85798337717341</c:v>
              </c:pt>
            </c:numLit>
          </c:val>
          <c:smooth val="0"/>
        </c:ser>
        <c:ser>
          <c:idx val="1"/>
          <c:order val="1"/>
          <c:tx>
            <c:v>West</c:v>
          </c:tx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#,##0.0_);[Red]\(#,##0.0\)</c:formatCode>
              <c:ptCount val="24"/>
              <c:pt idx="0">
                <c:v>55.250033360966349</c:v>
              </c:pt>
              <c:pt idx="1">
                <c:v>55.736435948397599</c:v>
              </c:pt>
              <c:pt idx="2">
                <c:v>58.333408026882637</c:v>
              </c:pt>
              <c:pt idx="3">
                <c:v>58.153000621651124</c:v>
              </c:pt>
              <c:pt idx="4">
                <c:v>56.768662577509822</c:v>
              </c:pt>
              <c:pt idx="5">
                <c:v>58.369659635343162</c:v>
              </c:pt>
              <c:pt idx="6">
                <c:v>54.248541460310477</c:v>
              </c:pt>
              <c:pt idx="7">
                <c:v>52.795159050826683</c:v>
              </c:pt>
              <c:pt idx="8">
                <c:v>48.566451055484123</c:v>
              </c:pt>
              <c:pt idx="9">
                <c:v>45.580189868695982</c:v>
              </c:pt>
              <c:pt idx="10">
                <c:v>39.020356751673788</c:v>
              </c:pt>
              <c:pt idx="11">
                <c:v>37.253985436719944</c:v>
              </c:pt>
              <c:pt idx="12">
                <c:v>36.646698236585593</c:v>
              </c:pt>
              <c:pt idx="13">
                <c:v>37.513772197578717</c:v>
              </c:pt>
              <c:pt idx="14">
                <c:v>36.643570592203389</c:v>
              </c:pt>
              <c:pt idx="15">
                <c:v>35.396783907292303</c:v>
              </c:pt>
              <c:pt idx="16">
                <c:v>35.079014964506925</c:v>
              </c:pt>
              <c:pt idx="17">
                <c:v>36.19519448111582</c:v>
              </c:pt>
              <c:pt idx="18">
                <c:v>38.601057297596171</c:v>
              </c:pt>
              <c:pt idx="19">
                <c:v>41.141411929109125</c:v>
              </c:pt>
              <c:pt idx="20">
                <c:v>43.012970238683835</c:v>
              </c:pt>
              <c:pt idx="21">
                <c:v>48.541167387611509</c:v>
              </c:pt>
              <c:pt idx="22">
                <c:v>51.040743918072224</c:v>
              </c:pt>
              <c:pt idx="23">
                <c:v>53.242447446102247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41192"/>
        <c:axId val="200349768"/>
      </c:lineChart>
      <c:catAx>
        <c:axId val="20034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349768"/>
        <c:crosses val="autoZero"/>
        <c:auto val="1"/>
        <c:lblAlgn val="ctr"/>
        <c:lblOffset val="100"/>
        <c:noMultiLvlLbl val="0"/>
      </c:catAx>
      <c:valAx>
        <c:axId val="200349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200341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3</xdr:row>
      <xdr:rowOff>66675</xdr:rowOff>
    </xdr:from>
    <xdr:to>
      <xdr:col>40</xdr:col>
      <xdr:colOff>525235</xdr:colOff>
      <xdr:row>36</xdr:row>
      <xdr:rowOff>20410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606552</xdr:colOff>
      <xdr:row>22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IRP\4-Projects\2010%20Wind%20Integration%20Study\1-Documents\Report\Support\Ancillaries%20Results%20Master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 Charts"/>
      <sheetName val="East Charts"/>
      <sheetName val="400MW Scenario"/>
      <sheetName val="400 MW Input Sheet"/>
      <sheetName val="1400MW Scenario"/>
      <sheetName val="1400 MW Input Sheet"/>
      <sheetName val="1750 MW Scenario"/>
      <sheetName val="1750 MW Input Sheet"/>
      <sheetName val="Wind LF Charts"/>
      <sheetName val="Load LF Charts"/>
      <sheetName val="Regulation May"/>
      <sheetName val="Tables"/>
      <sheetName val="Table 1 A"/>
      <sheetName val="Table 7"/>
      <sheetName val="Cost Summary"/>
      <sheetName val="Table 12"/>
      <sheetName val="Sheet1"/>
    </sheetNames>
    <sheetDataSet>
      <sheetData sheetId="0"/>
      <sheetData sheetId="1"/>
      <sheetData sheetId="2">
        <row r="7">
          <cell r="C7">
            <v>40179</v>
          </cell>
          <cell r="E7">
            <v>126.81953057289834</v>
          </cell>
          <cell r="F7">
            <v>-128.88570307072644</v>
          </cell>
          <cell r="G7">
            <v>125.17610944896983</v>
          </cell>
          <cell r="H7">
            <v>-81.943706633681799</v>
          </cell>
        </row>
        <row r="8">
          <cell r="C8">
            <v>40210</v>
          </cell>
          <cell r="E8">
            <v>92.660126953195345</v>
          </cell>
          <cell r="F8">
            <v>-102.86987434361845</v>
          </cell>
          <cell r="G8">
            <v>111.2854332413923</v>
          </cell>
          <cell r="H8">
            <v>-73.112971496125908</v>
          </cell>
        </row>
        <row r="9">
          <cell r="C9">
            <v>40238</v>
          </cell>
          <cell r="E9">
            <v>114.10260403681737</v>
          </cell>
          <cell r="F9">
            <v>-114.7661982360718</v>
          </cell>
          <cell r="G9">
            <v>108.68386798158768</v>
          </cell>
          <cell r="H9">
            <v>-77.436064132924713</v>
          </cell>
        </row>
        <row r="10">
          <cell r="C10">
            <v>40269</v>
          </cell>
          <cell r="E10">
            <v>83.822540372532387</v>
          </cell>
          <cell r="F10">
            <v>-87.256853086935195</v>
          </cell>
          <cell r="G10">
            <v>103.13460156501746</v>
          </cell>
          <cell r="H10">
            <v>-65.418970830635004</v>
          </cell>
        </row>
        <row r="11">
          <cell r="C11">
            <v>40299</v>
          </cell>
          <cell r="E11">
            <v>93.439443445741773</v>
          </cell>
          <cell r="F11">
            <v>-101.4897455743121</v>
          </cell>
          <cell r="G11">
            <v>95.459751797534778</v>
          </cell>
          <cell r="H11">
            <v>-71.644363122916658</v>
          </cell>
        </row>
        <row r="12">
          <cell r="C12">
            <v>40330</v>
          </cell>
          <cell r="E12">
            <v>81.650598831048711</v>
          </cell>
          <cell r="F12">
            <v>-82.891168206091635</v>
          </cell>
          <cell r="G12">
            <v>77.582781300379295</v>
          </cell>
          <cell r="H12">
            <v>-62.824883319939701</v>
          </cell>
        </row>
        <row r="13">
          <cell r="C13">
            <v>40360</v>
          </cell>
          <cell r="E13">
            <v>93.448973704180517</v>
          </cell>
          <cell r="F13">
            <v>-96.053881722076625</v>
          </cell>
          <cell r="G13">
            <v>69.276931353103166</v>
          </cell>
          <cell r="H13">
            <v>-63.796548659379489</v>
          </cell>
        </row>
        <row r="14">
          <cell r="C14">
            <v>40391</v>
          </cell>
          <cell r="E14">
            <v>78.770373997889607</v>
          </cell>
          <cell r="F14">
            <v>-83.974414885055367</v>
          </cell>
          <cell r="G14">
            <v>64.886923372048557</v>
          </cell>
          <cell r="H14">
            <v>-59.513684278363826</v>
          </cell>
        </row>
        <row r="15">
          <cell r="C15">
            <v>40422</v>
          </cell>
          <cell r="E15">
            <v>95.912449334408976</v>
          </cell>
          <cell r="F15">
            <v>-103.50264335915131</v>
          </cell>
          <cell r="G15">
            <v>88.222433187882103</v>
          </cell>
          <cell r="H15">
            <v>-64.404061290201284</v>
          </cell>
        </row>
        <row r="16">
          <cell r="C16">
            <v>40452</v>
          </cell>
          <cell r="E16">
            <v>83.313756965644558</v>
          </cell>
          <cell r="F16">
            <v>-82.63535584034301</v>
          </cell>
          <cell r="G16">
            <v>97.652084813697428</v>
          </cell>
          <cell r="H16">
            <v>-61.866744924650355</v>
          </cell>
        </row>
        <row r="17">
          <cell r="C17">
            <v>40483</v>
          </cell>
          <cell r="E17">
            <v>148.7673334610746</v>
          </cell>
          <cell r="F17">
            <v>-166.21044170392631</v>
          </cell>
          <cell r="G17">
            <v>126.91423700197869</v>
          </cell>
          <cell r="H17">
            <v>-94.667655122338502</v>
          </cell>
        </row>
        <row r="18">
          <cell r="C18">
            <v>40513</v>
          </cell>
          <cell r="E18">
            <v>124.54767222531966</v>
          </cell>
          <cell r="F18">
            <v>-116.16026974468323</v>
          </cell>
          <cell r="G18">
            <v>100.66773821559659</v>
          </cell>
          <cell r="H18">
            <v>-86.421075935376138</v>
          </cell>
        </row>
        <row r="27">
          <cell r="C27">
            <v>40179</v>
          </cell>
          <cell r="E27">
            <v>127.22253159989103</v>
          </cell>
          <cell r="F27">
            <v>-130.66864039098093</v>
          </cell>
          <cell r="G27">
            <v>149.97193702013931</v>
          </cell>
          <cell r="H27">
            <v>-109.75590009091854</v>
          </cell>
        </row>
        <row r="28">
          <cell r="C28">
            <v>40210</v>
          </cell>
          <cell r="E28">
            <v>116.89892228400966</v>
          </cell>
          <cell r="F28">
            <v>-121.75442411091039</v>
          </cell>
          <cell r="G28">
            <v>131.46220259392695</v>
          </cell>
          <cell r="H28">
            <v>-98.066766310768827</v>
          </cell>
        </row>
        <row r="29">
          <cell r="C29">
            <v>40238</v>
          </cell>
          <cell r="E29">
            <v>135.14393108457233</v>
          </cell>
          <cell r="F29">
            <v>-137.97028298346922</v>
          </cell>
          <cell r="G29">
            <v>121.86438930350096</v>
          </cell>
          <cell r="H29">
            <v>-102.27970459522867</v>
          </cell>
        </row>
        <row r="30">
          <cell r="C30">
            <v>40269</v>
          </cell>
          <cell r="E30">
            <v>105.20177243380428</v>
          </cell>
          <cell r="F30">
            <v>-102.59595932815668</v>
          </cell>
          <cell r="G30">
            <v>145.25845827336906</v>
          </cell>
          <cell r="H30">
            <v>-95.170806639740633</v>
          </cell>
        </row>
        <row r="31">
          <cell r="C31">
            <v>40299</v>
          </cell>
          <cell r="E31">
            <v>146.4576304024809</v>
          </cell>
          <cell r="F31">
            <v>-144.69867551727074</v>
          </cell>
          <cell r="G31">
            <v>133.43957111197429</v>
          </cell>
          <cell r="H31">
            <v>-114.15097103007406</v>
          </cell>
        </row>
        <row r="32">
          <cell r="C32">
            <v>40330</v>
          </cell>
          <cell r="E32">
            <v>142.60198670556727</v>
          </cell>
          <cell r="F32">
            <v>-152.45421708950468</v>
          </cell>
          <cell r="G32">
            <v>133.68550084133969</v>
          </cell>
          <cell r="H32">
            <v>-114.04663236030051</v>
          </cell>
        </row>
        <row r="33">
          <cell r="C33">
            <v>40360</v>
          </cell>
          <cell r="E33">
            <v>157.07036106189852</v>
          </cell>
          <cell r="F33">
            <v>-155.26967603470456</v>
          </cell>
          <cell r="G33">
            <v>129.92267102965258</v>
          </cell>
          <cell r="H33">
            <v>-111.77483627379581</v>
          </cell>
        </row>
        <row r="34">
          <cell r="C34">
            <v>40391</v>
          </cell>
          <cell r="E34">
            <v>161.90165472785594</v>
          </cell>
          <cell r="F34">
            <v>-161.92384087820628</v>
          </cell>
          <cell r="G34">
            <v>121.51845970157231</v>
          </cell>
          <cell r="H34">
            <v>-110.94311831034443</v>
          </cell>
        </row>
        <row r="35">
          <cell r="C35">
            <v>40422</v>
          </cell>
          <cell r="E35">
            <v>143.54898849355001</v>
          </cell>
          <cell r="F35">
            <v>-162.32079387052426</v>
          </cell>
          <cell r="G35">
            <v>126.96969610448801</v>
          </cell>
          <cell r="H35">
            <v>-104.57238834640168</v>
          </cell>
        </row>
        <row r="36">
          <cell r="C36">
            <v>40452</v>
          </cell>
          <cell r="E36">
            <v>138.51119384337312</v>
          </cell>
          <cell r="F36">
            <v>-145.93854866998583</v>
          </cell>
          <cell r="G36">
            <v>115.6938347609544</v>
          </cell>
          <cell r="H36">
            <v>-97.069114651870791</v>
          </cell>
        </row>
        <row r="37">
          <cell r="C37">
            <v>40483</v>
          </cell>
          <cell r="E37">
            <v>153.58321160387027</v>
          </cell>
          <cell r="F37">
            <v>-163.84229415606336</v>
          </cell>
          <cell r="G37">
            <v>161.16375524188402</v>
          </cell>
          <cell r="H37">
            <v>-110.07991630863079</v>
          </cell>
        </row>
        <row r="38">
          <cell r="C38">
            <v>40513</v>
          </cell>
          <cell r="E38">
            <v>145.40054356454223</v>
          </cell>
          <cell r="F38">
            <v>-149.40067301623372</v>
          </cell>
          <cell r="G38">
            <v>182.37839911932824</v>
          </cell>
          <cell r="H38">
            <v>-112.31103045896018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I35" sqref="I35"/>
    </sheetView>
  </sheetViews>
  <sheetFormatPr defaultRowHeight="15"/>
  <cols>
    <col min="1" max="1" width="9.140625" style="3"/>
    <col min="2" max="2" width="14" style="3" customWidth="1"/>
    <col min="3" max="3" width="34.42578125" style="50" customWidth="1"/>
    <col min="4" max="4" width="12.85546875" style="3" customWidth="1"/>
    <col min="5" max="5" width="12.28515625" style="3" customWidth="1"/>
    <col min="6" max="6" width="13.7109375" style="3" customWidth="1"/>
    <col min="7" max="7" width="12.7109375" style="3" customWidth="1"/>
    <col min="8" max="8" width="14.28515625" style="3" customWidth="1"/>
    <col min="9" max="9" width="32.85546875" style="3" customWidth="1"/>
    <col min="10" max="10" width="31.42578125" style="3" customWidth="1"/>
    <col min="11" max="11" width="30" style="3" customWidth="1"/>
    <col min="12" max="12" width="9.140625" style="3"/>
    <col min="13" max="13" width="15" style="3" customWidth="1"/>
    <col min="14" max="14" width="22.28515625" style="3" customWidth="1"/>
    <col min="15" max="15" width="21.5703125" style="3" customWidth="1"/>
    <col min="16" max="16" width="16.85546875" style="3" customWidth="1"/>
    <col min="17" max="17" width="18.85546875" style="3" customWidth="1"/>
    <col min="18" max="16384" width="9.140625" style="3"/>
  </cols>
  <sheetData>
    <row r="1" spans="2:12">
      <c r="B1" s="182" t="s">
        <v>141</v>
      </c>
      <c r="C1" s="181" t="s">
        <v>210</v>
      </c>
    </row>
    <row r="2" spans="2:12">
      <c r="C2" s="181" t="s">
        <v>211</v>
      </c>
    </row>
    <row r="3" spans="2:12">
      <c r="C3" s="181"/>
    </row>
    <row r="4" spans="2:12">
      <c r="C4" s="181"/>
    </row>
    <row r="5" spans="2:12" ht="16.5" thickBot="1">
      <c r="B5" s="208" t="s">
        <v>171</v>
      </c>
      <c r="C5" s="181"/>
    </row>
    <row r="6" spans="2:12" ht="15.75" thickBot="1">
      <c r="B6" s="270" t="s">
        <v>162</v>
      </c>
      <c r="C6" s="271" t="s">
        <v>163</v>
      </c>
      <c r="D6" s="271" t="s">
        <v>68</v>
      </c>
      <c r="E6" s="272" t="s">
        <v>69</v>
      </c>
      <c r="F6" s="273" t="s">
        <v>41</v>
      </c>
      <c r="H6" s="54"/>
      <c r="I6" s="54"/>
      <c r="J6" s="54"/>
      <c r="K6" s="54"/>
      <c r="L6" s="54"/>
    </row>
    <row r="7" spans="2:12">
      <c r="B7" s="267">
        <v>2011</v>
      </c>
      <c r="C7" s="258" t="s">
        <v>70</v>
      </c>
      <c r="D7" s="259">
        <v>147.23974735860713</v>
      </c>
      <c r="E7" s="260">
        <v>246.88144760730393</v>
      </c>
      <c r="F7" s="261">
        <v>394.12119496591106</v>
      </c>
      <c r="H7" s="54"/>
      <c r="I7" s="54"/>
      <c r="J7" s="54"/>
      <c r="K7" s="54"/>
      <c r="L7" s="54"/>
    </row>
    <row r="8" spans="2:12">
      <c r="B8" s="268" t="s">
        <v>132</v>
      </c>
      <c r="C8" s="67" t="s">
        <v>71</v>
      </c>
      <c r="D8" s="131">
        <v>54.437582396996604</v>
      </c>
      <c r="E8" s="132">
        <v>130.89550849847791</v>
      </c>
      <c r="F8" s="262">
        <v>185.33309089547453</v>
      </c>
      <c r="H8" s="54"/>
      <c r="I8" s="54"/>
      <c r="J8" s="54"/>
      <c r="K8" s="54"/>
      <c r="L8" s="54"/>
    </row>
    <row r="9" spans="2:12">
      <c r="B9" s="268"/>
      <c r="C9" s="68" t="s">
        <v>72</v>
      </c>
      <c r="D9" s="133">
        <v>201.67732975560375</v>
      </c>
      <c r="E9" s="133">
        <v>377.77695610578184</v>
      </c>
      <c r="F9" s="263">
        <v>579.45428586138564</v>
      </c>
      <c r="H9" s="54"/>
      <c r="I9" s="54"/>
      <c r="J9" s="54"/>
      <c r="K9" s="54"/>
      <c r="L9" s="54"/>
    </row>
    <row r="10" spans="2:12" ht="15.75" thickBot="1">
      <c r="B10" s="269"/>
      <c r="C10" s="264" t="s">
        <v>133</v>
      </c>
      <c r="D10" s="265">
        <v>589</v>
      </c>
      <c r="E10" s="265">
        <v>1536</v>
      </c>
      <c r="F10" s="266">
        <v>2126</v>
      </c>
      <c r="H10" s="54"/>
      <c r="I10" s="54"/>
      <c r="J10" s="54"/>
      <c r="K10" s="54"/>
      <c r="L10" s="54"/>
    </row>
    <row r="11" spans="2:12">
      <c r="B11" s="267">
        <v>2012</v>
      </c>
      <c r="C11" s="258" t="s">
        <v>70</v>
      </c>
      <c r="D11" s="259">
        <v>140.80782848143019</v>
      </c>
      <c r="E11" s="260">
        <v>259.28555202085948</v>
      </c>
      <c r="F11" s="261">
        <v>400.09338050228968</v>
      </c>
      <c r="H11" s="54"/>
      <c r="I11" s="54"/>
      <c r="J11" s="54"/>
      <c r="K11" s="54"/>
      <c r="L11" s="54"/>
    </row>
    <row r="12" spans="2:12">
      <c r="B12" s="268"/>
      <c r="C12" s="67" t="s">
        <v>71</v>
      </c>
      <c r="D12" s="131">
        <v>76.540727181002737</v>
      </c>
      <c r="E12" s="132">
        <v>129.01176844784834</v>
      </c>
      <c r="F12" s="262">
        <v>205.55249562885109</v>
      </c>
      <c r="H12" s="54"/>
      <c r="I12" s="54"/>
      <c r="J12" s="54"/>
      <c r="K12" s="54"/>
      <c r="L12" s="54"/>
    </row>
    <row r="13" spans="2:12">
      <c r="B13" s="268"/>
      <c r="C13" s="68" t="s">
        <v>72</v>
      </c>
      <c r="D13" s="133">
        <v>217.34855566243294</v>
      </c>
      <c r="E13" s="133">
        <v>388.29732046870782</v>
      </c>
      <c r="F13" s="263">
        <v>605.64587613114077</v>
      </c>
      <c r="H13" s="54"/>
      <c r="I13" s="54"/>
      <c r="J13" s="54"/>
      <c r="K13" s="54"/>
      <c r="L13" s="54"/>
    </row>
    <row r="14" spans="2:12" ht="15.75" thickBot="1">
      <c r="B14" s="269"/>
      <c r="C14" s="264" t="s">
        <v>133</v>
      </c>
      <c r="D14" s="265">
        <v>785</v>
      </c>
      <c r="E14" s="265">
        <v>1759</v>
      </c>
      <c r="F14" s="266">
        <v>2543</v>
      </c>
      <c r="H14" s="54"/>
      <c r="I14" s="54"/>
      <c r="J14" s="54"/>
      <c r="K14" s="54"/>
      <c r="L14" s="54"/>
    </row>
    <row r="15" spans="2:12">
      <c r="B15" s="267">
        <v>2013</v>
      </c>
      <c r="C15" s="258" t="s">
        <v>70</v>
      </c>
      <c r="D15" s="259">
        <v>166.1892556981619</v>
      </c>
      <c r="E15" s="260">
        <v>274.64946733631081</v>
      </c>
      <c r="F15" s="261">
        <v>440.83872303447271</v>
      </c>
      <c r="H15" s="61"/>
      <c r="I15" s="54"/>
      <c r="J15" s="54"/>
      <c r="K15" s="54"/>
      <c r="L15" s="54"/>
    </row>
    <row r="16" spans="2:12">
      <c r="B16" s="268" t="s">
        <v>140</v>
      </c>
      <c r="C16" s="67" t="s">
        <v>71</v>
      </c>
      <c r="D16" s="131">
        <v>55.424791395721734</v>
      </c>
      <c r="E16" s="132">
        <v>130.16145542983526</v>
      </c>
      <c r="F16" s="262">
        <v>185.586246825557</v>
      </c>
      <c r="H16" s="54"/>
      <c r="I16" s="54"/>
      <c r="J16" s="54"/>
      <c r="K16" s="54"/>
      <c r="L16" s="54"/>
    </row>
    <row r="17" spans="1:12">
      <c r="B17" s="268"/>
      <c r="C17" s="68" t="s">
        <v>72</v>
      </c>
      <c r="D17" s="133">
        <v>221.61404709388364</v>
      </c>
      <c r="E17" s="133">
        <v>404.81092276614606</v>
      </c>
      <c r="F17" s="263">
        <v>626.42496986002971</v>
      </c>
      <c r="H17" s="54"/>
      <c r="I17" s="54"/>
      <c r="J17" s="54"/>
      <c r="K17" s="54"/>
      <c r="L17" s="54"/>
    </row>
    <row r="18" spans="1:12" ht="15.75" thickBot="1">
      <c r="B18" s="269"/>
      <c r="C18" s="264" t="s">
        <v>133</v>
      </c>
      <c r="D18" s="265">
        <v>785</v>
      </c>
      <c r="E18" s="265">
        <v>1759</v>
      </c>
      <c r="F18" s="266">
        <v>2543</v>
      </c>
      <c r="H18" s="54"/>
      <c r="I18" s="54"/>
      <c r="J18" s="54"/>
      <c r="K18" s="54"/>
      <c r="L18" s="54"/>
    </row>
    <row r="19" spans="1:12">
      <c r="H19" s="54"/>
      <c r="I19" s="63"/>
      <c r="J19" s="69"/>
      <c r="K19" s="61"/>
      <c r="L19" s="54"/>
    </row>
    <row r="20" spans="1:12">
      <c r="C20" s="3"/>
      <c r="G20" s="54"/>
      <c r="H20" s="54"/>
      <c r="I20" s="63"/>
      <c r="J20" s="69"/>
      <c r="K20" s="61"/>
      <c r="L20" s="54"/>
    </row>
    <row r="21" spans="1:12">
      <c r="A21" s="54"/>
      <c r="C21" s="3"/>
      <c r="D21" s="183"/>
      <c r="E21" s="183"/>
      <c r="F21" s="54"/>
      <c r="G21" s="54"/>
      <c r="H21" s="54"/>
      <c r="K21" s="54"/>
    </row>
    <row r="22" spans="1:12">
      <c r="A22" s="54"/>
      <c r="C22" s="3"/>
      <c r="D22" s="54"/>
      <c r="E22" s="54"/>
      <c r="F22" s="54"/>
      <c r="G22" s="54"/>
      <c r="H22" s="54"/>
      <c r="I22" s="63"/>
      <c r="J22" s="63"/>
      <c r="K22" s="54"/>
    </row>
    <row r="23" spans="1:12" ht="15.75">
      <c r="A23" s="54"/>
      <c r="B23" s="52"/>
      <c r="C23" s="51"/>
      <c r="D23" s="52"/>
      <c r="E23" s="52"/>
      <c r="F23" s="53"/>
      <c r="G23" s="54"/>
      <c r="H23" s="54"/>
      <c r="K23" s="54"/>
    </row>
    <row r="24" spans="1:12" ht="16.5" thickBot="1">
      <c r="A24" s="54"/>
      <c r="B24" s="141" t="s">
        <v>170</v>
      </c>
      <c r="C24" s="184"/>
      <c r="D24" s="54"/>
      <c r="E24" s="54"/>
      <c r="F24" s="54"/>
    </row>
    <row r="25" spans="1:12" ht="15.75" thickBot="1">
      <c r="A25" s="54"/>
      <c r="B25" s="270" t="s">
        <v>162</v>
      </c>
      <c r="C25" s="274" t="s">
        <v>163</v>
      </c>
      <c r="D25" s="274" t="s">
        <v>68</v>
      </c>
      <c r="E25" s="274" t="s">
        <v>69</v>
      </c>
      <c r="F25" s="274" t="s">
        <v>164</v>
      </c>
      <c r="G25" s="274" t="s">
        <v>41</v>
      </c>
    </row>
    <row r="26" spans="1:12">
      <c r="A26" s="54"/>
      <c r="B26" s="284">
        <v>2011</v>
      </c>
      <c r="C26" s="241" t="s">
        <v>165</v>
      </c>
      <c r="D26" s="275">
        <v>99</v>
      </c>
      <c r="E26" s="275">
        <v>176</v>
      </c>
      <c r="F26" s="275">
        <v>119</v>
      </c>
      <c r="G26" s="277">
        <v>394</v>
      </c>
    </row>
    <row r="27" spans="1:12">
      <c r="A27" s="54"/>
      <c r="B27" s="285" t="s">
        <v>166</v>
      </c>
      <c r="C27" s="241" t="s">
        <v>167</v>
      </c>
      <c r="D27" s="275">
        <v>50</v>
      </c>
      <c r="E27" s="275">
        <v>126</v>
      </c>
      <c r="F27" s="275">
        <v>9</v>
      </c>
      <c r="G27" s="277">
        <v>185</v>
      </c>
    </row>
    <row r="28" spans="1:12" ht="15.75" thickBot="1">
      <c r="A28" s="54"/>
      <c r="B28" s="286"/>
      <c r="C28" s="281" t="s">
        <v>168</v>
      </c>
      <c r="D28" s="276">
        <v>149</v>
      </c>
      <c r="E28" s="276">
        <v>302</v>
      </c>
      <c r="F28" s="276">
        <v>128</v>
      </c>
      <c r="G28" s="278">
        <v>579</v>
      </c>
    </row>
    <row r="29" spans="1:12">
      <c r="A29" s="54"/>
      <c r="B29" s="284">
        <v>2012</v>
      </c>
      <c r="C29" s="241" t="s">
        <v>165</v>
      </c>
      <c r="D29" s="275">
        <v>95</v>
      </c>
      <c r="E29" s="275">
        <v>186</v>
      </c>
      <c r="F29" s="275">
        <v>119</v>
      </c>
      <c r="G29" s="277">
        <v>400</v>
      </c>
    </row>
    <row r="30" spans="1:12">
      <c r="A30" s="54"/>
      <c r="B30" s="285"/>
      <c r="C30" s="241" t="s">
        <v>167</v>
      </c>
      <c r="D30" s="275">
        <v>71</v>
      </c>
      <c r="E30" s="275">
        <v>123</v>
      </c>
      <c r="F30" s="275">
        <v>11</v>
      </c>
      <c r="G30" s="277">
        <v>206</v>
      </c>
    </row>
    <row r="31" spans="1:12" ht="15.75" thickBot="1">
      <c r="A31" s="54"/>
      <c r="B31" s="286"/>
      <c r="C31" s="282" t="s">
        <v>168</v>
      </c>
      <c r="D31" s="275">
        <v>166</v>
      </c>
      <c r="E31" s="275">
        <v>309</v>
      </c>
      <c r="F31" s="275">
        <v>130</v>
      </c>
      <c r="G31" s="277">
        <v>606</v>
      </c>
    </row>
    <row r="32" spans="1:12">
      <c r="A32" s="54"/>
      <c r="B32" s="284">
        <v>2013</v>
      </c>
      <c r="C32" s="241" t="s">
        <v>165</v>
      </c>
      <c r="D32" s="275">
        <v>119</v>
      </c>
      <c r="E32" s="275">
        <v>203</v>
      </c>
      <c r="F32" s="275">
        <v>119</v>
      </c>
      <c r="G32" s="277">
        <v>441</v>
      </c>
    </row>
    <row r="33" spans="1:7">
      <c r="A33" s="54"/>
      <c r="B33" s="285" t="s">
        <v>169</v>
      </c>
      <c r="C33" s="241" t="s">
        <v>167</v>
      </c>
      <c r="D33" s="275">
        <v>51</v>
      </c>
      <c r="E33" s="275">
        <v>123</v>
      </c>
      <c r="F33" s="275">
        <v>12</v>
      </c>
      <c r="G33" s="277">
        <v>186</v>
      </c>
    </row>
    <row r="34" spans="1:7" ht="15" customHeight="1" thickBot="1">
      <c r="A34" s="54"/>
      <c r="B34" s="286"/>
      <c r="C34" s="283" t="s">
        <v>168</v>
      </c>
      <c r="D34" s="279">
        <v>169</v>
      </c>
      <c r="E34" s="279">
        <v>326</v>
      </c>
      <c r="F34" s="279">
        <v>131</v>
      </c>
      <c r="G34" s="280">
        <v>626</v>
      </c>
    </row>
    <row r="35" spans="1:7">
      <c r="A35" s="54"/>
      <c r="B35" s="185"/>
      <c r="C35" s="186"/>
      <c r="D35" s="185"/>
      <c r="E35" s="185"/>
      <c r="F35" s="185"/>
    </row>
    <row r="36" spans="1:7">
      <c r="A36" s="54"/>
      <c r="B36" s="185"/>
      <c r="C36" s="186"/>
      <c r="D36" s="185"/>
      <c r="E36" s="185"/>
      <c r="F36" s="185"/>
    </row>
    <row r="37" spans="1:7">
      <c r="A37" s="54"/>
      <c r="B37" s="185"/>
      <c r="C37" s="186"/>
      <c r="D37" s="185"/>
      <c r="E37" s="185"/>
      <c r="F37" s="185"/>
    </row>
    <row r="38" spans="1:7">
      <c r="A38" s="54"/>
      <c r="B38" s="185"/>
      <c r="C38" s="186"/>
      <c r="D38" s="185"/>
      <c r="E38" s="187"/>
      <c r="F38" s="187"/>
    </row>
    <row r="39" spans="1:7">
      <c r="D39" s="180"/>
      <c r="E39" s="180"/>
      <c r="F39" s="180"/>
    </row>
    <row r="40" spans="1:7">
      <c r="D40" s="180"/>
      <c r="E40" s="180"/>
      <c r="F40" s="180"/>
    </row>
    <row r="41" spans="1:7">
      <c r="D41" s="180"/>
      <c r="E41" s="180"/>
      <c r="F41" s="180"/>
    </row>
    <row r="42" spans="1:7">
      <c r="D42" s="180"/>
      <c r="E42" s="180"/>
      <c r="F42" s="180"/>
    </row>
    <row r="43" spans="1:7">
      <c r="D43" s="180"/>
      <c r="E43" s="180"/>
      <c r="F43" s="180"/>
    </row>
    <row r="44" spans="1:7">
      <c r="D44" s="180"/>
      <c r="E44" s="180"/>
      <c r="F44" s="180"/>
    </row>
    <row r="45" spans="1:7">
      <c r="D45" s="180"/>
      <c r="E45" s="180"/>
      <c r="F45" s="180"/>
    </row>
    <row r="46" spans="1:7">
      <c r="D46" s="180"/>
      <c r="E46" s="180"/>
      <c r="F46" s="180"/>
    </row>
    <row r="47" spans="1:7">
      <c r="D47" s="180"/>
      <c r="E47" s="180"/>
      <c r="F47" s="180"/>
    </row>
    <row r="48" spans="1:7">
      <c r="D48" s="180"/>
      <c r="E48" s="180"/>
      <c r="F48" s="180"/>
    </row>
    <row r="49" spans="4:6">
      <c r="D49" s="180"/>
      <c r="E49" s="180"/>
      <c r="F49" s="180"/>
    </row>
    <row r="50" spans="4:6">
      <c r="D50" s="180"/>
      <c r="E50" s="180"/>
      <c r="F50" s="180"/>
    </row>
    <row r="51" spans="4:6">
      <c r="D51" s="180"/>
      <c r="E51" s="180"/>
      <c r="F51" s="180"/>
    </row>
    <row r="52" spans="4:6">
      <c r="D52" s="180"/>
      <c r="E52" s="180"/>
      <c r="F52" s="180"/>
    </row>
    <row r="53" spans="4:6">
      <c r="D53" s="180"/>
    </row>
    <row r="54" spans="4:6">
      <c r="D54" s="180"/>
    </row>
    <row r="55" spans="4:6">
      <c r="D55" s="180"/>
    </row>
    <row r="56" spans="4:6">
      <c r="D56" s="180"/>
    </row>
    <row r="57" spans="4:6">
      <c r="D57" s="180"/>
    </row>
    <row r="58" spans="4:6">
      <c r="D58" s="180"/>
    </row>
    <row r="59" spans="4:6">
      <c r="D59" s="18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C1" sqref="C1"/>
    </sheetView>
  </sheetViews>
  <sheetFormatPr defaultRowHeight="15"/>
  <cols>
    <col min="2" max="2" width="24.28515625" customWidth="1"/>
    <col min="3" max="3" width="20.140625" customWidth="1"/>
    <col min="4" max="4" width="17.42578125" customWidth="1"/>
    <col min="5" max="5" width="24.5703125" customWidth="1"/>
  </cols>
  <sheetData>
    <row r="1" spans="2:5">
      <c r="B1" s="12" t="s">
        <v>141</v>
      </c>
      <c r="C1" t="s">
        <v>217</v>
      </c>
    </row>
    <row r="3" spans="2:5">
      <c r="B3" s="218" t="s">
        <v>184</v>
      </c>
    </row>
    <row r="4" spans="2:5" ht="56.25" customHeight="1">
      <c r="B4" s="216" t="s">
        <v>56</v>
      </c>
      <c r="C4" s="216" t="s">
        <v>107</v>
      </c>
      <c r="D4" s="216" t="s">
        <v>108</v>
      </c>
      <c r="E4" s="216" t="s">
        <v>109</v>
      </c>
    </row>
    <row r="5" spans="2:5" ht="35.25" customHeight="1">
      <c r="B5" s="214" t="s">
        <v>125</v>
      </c>
      <c r="C5" s="215">
        <v>37.049999999999997</v>
      </c>
      <c r="D5" s="215">
        <v>25.74</v>
      </c>
      <c r="E5" s="215">
        <v>3.43</v>
      </c>
    </row>
    <row r="6" spans="2:5" ht="30" customHeight="1">
      <c r="B6" s="214" t="s">
        <v>149</v>
      </c>
      <c r="C6" s="215">
        <v>39.130000000000003</v>
      </c>
      <c r="D6" s="215">
        <v>29.31</v>
      </c>
      <c r="E6" s="215">
        <v>3.88</v>
      </c>
    </row>
    <row r="9" spans="2:5" ht="15.75">
      <c r="B9" s="76" t="s">
        <v>110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Z34" sqref="Z34"/>
    </sheetView>
  </sheetViews>
  <sheetFormatPr defaultRowHeight="15"/>
  <sheetData>
    <row r="1" spans="1:2">
      <c r="A1" t="s">
        <v>141</v>
      </c>
      <c r="B1" t="s">
        <v>208</v>
      </c>
    </row>
    <row r="3" spans="1:2" ht="15.75">
      <c r="B3" s="208" t="s">
        <v>173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D1" sqref="D1"/>
    </sheetView>
  </sheetViews>
  <sheetFormatPr defaultRowHeight="15"/>
  <cols>
    <col min="1" max="1" width="9.140625" style="64"/>
    <col min="2" max="2" width="7.7109375" style="65" customWidth="1"/>
    <col min="3" max="3" width="8.28515625" style="64" customWidth="1"/>
    <col min="4" max="4" width="9.7109375" style="64" customWidth="1"/>
    <col min="5" max="5" width="4.28515625" style="63" customWidth="1"/>
    <col min="6" max="6" width="6.5703125" style="64" customWidth="1"/>
    <col min="7" max="7" width="6.42578125" style="64" customWidth="1"/>
    <col min="8" max="8" width="7" style="64" customWidth="1"/>
    <col min="9" max="9" width="7.85546875" style="64" customWidth="1"/>
    <col min="10" max="10" width="7.7109375" style="64" customWidth="1"/>
    <col min="11" max="11" width="7.42578125" style="64" customWidth="1"/>
    <col min="12" max="12" width="9.140625" style="64"/>
    <col min="13" max="13" width="15.85546875" style="64" customWidth="1"/>
    <col min="14" max="14" width="27.85546875" style="64" customWidth="1"/>
    <col min="15" max="15" width="15.85546875" style="64" customWidth="1"/>
    <col min="16" max="17" width="14.5703125" style="64" customWidth="1"/>
    <col min="18" max="16384" width="9.140625" style="64"/>
  </cols>
  <sheetData>
    <row r="1" spans="1:16">
      <c r="C1" s="64" t="s">
        <v>142</v>
      </c>
      <c r="D1" s="201" t="s">
        <v>205</v>
      </c>
      <c r="E1" s="86"/>
      <c r="F1" s="86"/>
    </row>
    <row r="2" spans="1:16">
      <c r="D2" s="201" t="s">
        <v>206</v>
      </c>
      <c r="E2" s="86"/>
      <c r="F2" s="86"/>
    </row>
    <row r="3" spans="1:16">
      <c r="A3" s="63"/>
      <c r="B3" s="219" t="s">
        <v>185</v>
      </c>
      <c r="C3" s="63"/>
      <c r="D3" s="63"/>
      <c r="F3" s="63"/>
      <c r="G3" s="63"/>
      <c r="H3" s="63"/>
      <c r="I3" s="63"/>
      <c r="J3" s="63"/>
      <c r="K3" s="63"/>
      <c r="L3" s="80"/>
      <c r="M3" s="80"/>
      <c r="N3" s="37"/>
      <c r="O3" s="30"/>
      <c r="P3" s="30"/>
    </row>
    <row r="4" spans="1:16" s="100" customFormat="1" ht="16.5" thickBot="1">
      <c r="A4" s="95"/>
      <c r="B4" s="220" t="s">
        <v>207</v>
      </c>
      <c r="L4" s="96"/>
      <c r="M4" s="97"/>
      <c r="N4" s="98"/>
      <c r="O4" s="99"/>
      <c r="P4" s="99"/>
    </row>
    <row r="5" spans="1:16" s="100" customFormat="1" ht="15.75">
      <c r="A5" s="95"/>
      <c r="B5" s="130"/>
      <c r="C5" s="172" t="s">
        <v>111</v>
      </c>
      <c r="D5" s="173"/>
      <c r="E5" s="130"/>
      <c r="F5" s="172" t="s">
        <v>93</v>
      </c>
      <c r="G5" s="179"/>
      <c r="H5" s="178" t="s">
        <v>40</v>
      </c>
      <c r="I5" s="179"/>
      <c r="J5" s="178" t="s">
        <v>112</v>
      </c>
      <c r="K5" s="173"/>
      <c r="L5" s="96"/>
      <c r="M5" s="97"/>
      <c r="N5" s="98"/>
      <c r="O5" s="99"/>
      <c r="P5" s="99"/>
    </row>
    <row r="6" spans="1:16" ht="15.75">
      <c r="A6" s="63"/>
      <c r="B6" s="130"/>
      <c r="C6" s="222" t="s">
        <v>2</v>
      </c>
      <c r="D6" s="223" t="s">
        <v>0</v>
      </c>
      <c r="E6" s="130"/>
      <c r="F6" s="222" t="s">
        <v>2</v>
      </c>
      <c r="G6" s="221" t="s">
        <v>0</v>
      </c>
      <c r="H6" s="221" t="s">
        <v>2</v>
      </c>
      <c r="I6" s="221" t="s">
        <v>0</v>
      </c>
      <c r="J6" s="221" t="s">
        <v>2</v>
      </c>
      <c r="K6" s="223" t="s">
        <v>0</v>
      </c>
      <c r="L6" s="81"/>
      <c r="M6" s="80"/>
      <c r="N6" s="43"/>
      <c r="O6" s="82"/>
      <c r="P6" s="30"/>
    </row>
    <row r="7" spans="1:16" ht="15.75">
      <c r="A7" s="63"/>
      <c r="B7" s="171" t="s">
        <v>113</v>
      </c>
      <c r="C7" s="174">
        <v>237.60142352596509</v>
      </c>
      <c r="D7" s="175">
        <v>400.26911180400839</v>
      </c>
      <c r="E7" s="93"/>
      <c r="F7" s="174">
        <v>107.2292484675971</v>
      </c>
      <c r="G7" s="93">
        <v>195.7621071702024</v>
      </c>
      <c r="H7" s="93">
        <v>211.13279177869978</v>
      </c>
      <c r="I7" s="94">
        <v>353.88831630320641</v>
      </c>
      <c r="J7" s="93">
        <f>F7+H7</f>
        <v>318.36204024629689</v>
      </c>
      <c r="K7" s="175">
        <f>G7+I7</f>
        <v>549.65042347340886</v>
      </c>
      <c r="L7" s="81"/>
      <c r="M7" s="80"/>
      <c r="N7" s="43"/>
      <c r="O7" s="82"/>
      <c r="P7" s="30"/>
    </row>
    <row r="8" spans="1:16" ht="15.75">
      <c r="A8" s="63"/>
      <c r="B8" s="171" t="s">
        <v>114</v>
      </c>
      <c r="C8" s="174">
        <v>212.02656308384482</v>
      </c>
      <c r="D8" s="175">
        <v>363.11718601762141</v>
      </c>
      <c r="E8" s="93"/>
      <c r="F8" s="174">
        <v>99.933473769179344</v>
      </c>
      <c r="G8" s="93">
        <v>181.71403117680117</v>
      </c>
      <c r="H8" s="93">
        <v>187.21045035561517</v>
      </c>
      <c r="I8" s="94">
        <v>317.89436262342508</v>
      </c>
      <c r="J8" s="93">
        <f t="shared" ref="J8:K18" si="0">F8+H8</f>
        <v>287.14392412479452</v>
      </c>
      <c r="K8" s="175">
        <f t="shared" si="0"/>
        <v>499.60839380022628</v>
      </c>
      <c r="L8" s="81"/>
      <c r="M8" s="80"/>
      <c r="N8" s="43"/>
      <c r="O8" s="82"/>
      <c r="P8" s="30"/>
    </row>
    <row r="9" spans="1:16" ht="15.75">
      <c r="A9" s="63"/>
      <c r="B9" s="171" t="s">
        <v>115</v>
      </c>
      <c r="C9" s="174">
        <v>219.2206085670669</v>
      </c>
      <c r="D9" s="175">
        <v>356.59332734606897</v>
      </c>
      <c r="E9" s="93"/>
      <c r="F9" s="174">
        <v>96.734831431336858</v>
      </c>
      <c r="G9" s="93">
        <v>179.35031379351992</v>
      </c>
      <c r="H9" s="93">
        <v>202.10241524050556</v>
      </c>
      <c r="I9" s="94">
        <v>313.09990505707503</v>
      </c>
      <c r="J9" s="93">
        <f t="shared" si="0"/>
        <v>298.83724667184242</v>
      </c>
      <c r="K9" s="175">
        <f t="shared" si="0"/>
        <v>492.45021885059498</v>
      </c>
      <c r="L9" s="81"/>
      <c r="M9" s="80"/>
      <c r="N9" s="43"/>
      <c r="O9" s="82"/>
      <c r="P9" s="30"/>
    </row>
    <row r="10" spans="1:16" ht="15.75">
      <c r="A10" s="63"/>
      <c r="B10" s="171" t="s">
        <v>116</v>
      </c>
      <c r="C10" s="174">
        <v>239.80200102324221</v>
      </c>
      <c r="D10" s="175">
        <v>422.33333943619539</v>
      </c>
      <c r="E10" s="93"/>
      <c r="F10" s="174">
        <v>122.57100766494608</v>
      </c>
      <c r="G10" s="93">
        <v>224.01283665650831</v>
      </c>
      <c r="H10" s="93">
        <v>208.29846170265125</v>
      </c>
      <c r="I10" s="94">
        <v>362.21863344932342</v>
      </c>
      <c r="J10" s="93">
        <f t="shared" si="0"/>
        <v>330.86946936759733</v>
      </c>
      <c r="K10" s="175">
        <f t="shared" si="0"/>
        <v>586.2314701058317</v>
      </c>
      <c r="L10" s="81"/>
      <c r="M10" s="80"/>
      <c r="N10" s="43"/>
      <c r="O10" s="82"/>
      <c r="P10" s="30"/>
    </row>
    <row r="11" spans="1:16" ht="15.75">
      <c r="A11" s="63"/>
      <c r="B11" s="171" t="s">
        <v>117</v>
      </c>
      <c r="C11" s="174">
        <v>191.97221978852218</v>
      </c>
      <c r="D11" s="175">
        <v>399.6664399620467</v>
      </c>
      <c r="E11" s="93"/>
      <c r="F11" s="174">
        <v>84.300295136988581</v>
      </c>
      <c r="G11" s="93">
        <v>205.02440294380557</v>
      </c>
      <c r="H11" s="93">
        <v>179.69062047410503</v>
      </c>
      <c r="I11" s="94">
        <v>347.87266124241819</v>
      </c>
      <c r="J11" s="93">
        <f t="shared" si="0"/>
        <v>263.99091561109361</v>
      </c>
      <c r="K11" s="175">
        <f t="shared" si="0"/>
        <v>552.89706418622382</v>
      </c>
      <c r="L11" s="81"/>
      <c r="M11" s="80"/>
      <c r="N11" s="43"/>
      <c r="O11" s="82"/>
      <c r="P11" s="30"/>
    </row>
    <row r="12" spans="1:16" ht="15.75">
      <c r="A12" s="63"/>
      <c r="B12" s="171" t="s">
        <v>118</v>
      </c>
      <c r="C12" s="174">
        <v>182.86210812404201</v>
      </c>
      <c r="D12" s="175">
        <v>462.37567302439942</v>
      </c>
      <c r="E12" s="93"/>
      <c r="F12" s="174">
        <v>69.935516285135705</v>
      </c>
      <c r="G12" s="93">
        <v>240.31743345259127</v>
      </c>
      <c r="H12" s="93">
        <v>179.12116373066871</v>
      </c>
      <c r="I12" s="94">
        <v>392.65069797343966</v>
      </c>
      <c r="J12" s="93">
        <f t="shared" si="0"/>
        <v>249.05668001580443</v>
      </c>
      <c r="K12" s="175">
        <f t="shared" si="0"/>
        <v>632.96813142603094</v>
      </c>
      <c r="L12" s="81"/>
      <c r="M12" s="80"/>
      <c r="N12" s="43"/>
      <c r="O12" s="82"/>
      <c r="P12" s="30"/>
    </row>
    <row r="13" spans="1:16" ht="15.75">
      <c r="A13" s="63"/>
      <c r="B13" s="171" t="s">
        <v>119</v>
      </c>
      <c r="C13" s="174">
        <v>218.68239685449913</v>
      </c>
      <c r="D13" s="175">
        <v>427.29080333115996</v>
      </c>
      <c r="E13" s="93"/>
      <c r="F13" s="174">
        <v>87.701307944422751</v>
      </c>
      <c r="G13" s="93">
        <v>180.39633920614372</v>
      </c>
      <c r="H13" s="93">
        <v>205.99561456303894</v>
      </c>
      <c r="I13" s="94">
        <v>391.40954784277551</v>
      </c>
      <c r="J13" s="93">
        <f t="shared" si="0"/>
        <v>293.69692250746169</v>
      </c>
      <c r="K13" s="175">
        <f t="shared" si="0"/>
        <v>571.8058870489192</v>
      </c>
      <c r="L13" s="81"/>
      <c r="M13" s="80"/>
      <c r="N13" s="43"/>
      <c r="O13" s="82"/>
      <c r="P13" s="30"/>
    </row>
    <row r="14" spans="1:16" ht="15.75">
      <c r="A14" s="63"/>
      <c r="B14" s="171" t="s">
        <v>120</v>
      </c>
      <c r="C14" s="174">
        <v>219.78795619714003</v>
      </c>
      <c r="D14" s="175">
        <v>427.67949440023864</v>
      </c>
      <c r="E14" s="93"/>
      <c r="F14" s="174">
        <v>90.398025623970653</v>
      </c>
      <c r="G14" s="93">
        <v>187.55702735544202</v>
      </c>
      <c r="H14" s="93">
        <v>205.68535347777976</v>
      </c>
      <c r="I14" s="94">
        <v>388.39725202952485</v>
      </c>
      <c r="J14" s="93">
        <f t="shared" si="0"/>
        <v>296.08337910175044</v>
      </c>
      <c r="K14" s="175">
        <f t="shared" si="0"/>
        <v>575.95427938496687</v>
      </c>
      <c r="L14" s="81"/>
      <c r="M14" s="80"/>
      <c r="N14" s="43"/>
      <c r="O14" s="82"/>
      <c r="P14" s="30"/>
    </row>
    <row r="15" spans="1:16" ht="15.75">
      <c r="A15" s="63"/>
      <c r="B15" s="171" t="s">
        <v>121</v>
      </c>
      <c r="C15" s="174">
        <v>209.58165827947772</v>
      </c>
      <c r="D15" s="175">
        <v>392.23234269633906</v>
      </c>
      <c r="E15" s="93"/>
      <c r="F15" s="174">
        <v>99.551755280723611</v>
      </c>
      <c r="G15" s="93">
        <v>171.32548553049577</v>
      </c>
      <c r="H15" s="93">
        <v>187.54825824561118</v>
      </c>
      <c r="I15" s="94">
        <v>361.44706200518021</v>
      </c>
      <c r="J15" s="93">
        <f t="shared" si="0"/>
        <v>287.10001352633481</v>
      </c>
      <c r="K15" s="175">
        <f t="shared" si="0"/>
        <v>532.77254753567604</v>
      </c>
      <c r="L15" s="81"/>
      <c r="M15" s="80"/>
      <c r="N15" s="43"/>
      <c r="O15" s="82"/>
      <c r="P15" s="30"/>
    </row>
    <row r="16" spans="1:16" ht="15.75">
      <c r="A16" s="63"/>
      <c r="B16" s="171" t="s">
        <v>122</v>
      </c>
      <c r="C16" s="174">
        <v>152.97900834980646</v>
      </c>
      <c r="D16" s="175">
        <v>335.28002259436607</v>
      </c>
      <c r="E16" s="93"/>
      <c r="F16" s="174">
        <v>74.692261153264724</v>
      </c>
      <c r="G16" s="93">
        <v>159.46954615712642</v>
      </c>
      <c r="H16" s="93">
        <v>130.9526373553538</v>
      </c>
      <c r="I16" s="94">
        <v>301.4807606049215</v>
      </c>
      <c r="J16" s="93">
        <f t="shared" si="0"/>
        <v>205.64489850861852</v>
      </c>
      <c r="K16" s="175">
        <f t="shared" si="0"/>
        <v>460.95030676204794</v>
      </c>
      <c r="L16" s="81"/>
      <c r="M16" s="80"/>
      <c r="N16" s="43"/>
      <c r="O16" s="82"/>
      <c r="P16" s="30"/>
    </row>
    <row r="17" spans="1:17" ht="15.75">
      <c r="A17" s="63"/>
      <c r="B17" s="171" t="s">
        <v>123</v>
      </c>
      <c r="C17" s="174">
        <v>300.59216454965394</v>
      </c>
      <c r="D17" s="175">
        <v>437.72840076010107</v>
      </c>
      <c r="E17" s="93"/>
      <c r="F17" s="174">
        <v>165.16209705327432</v>
      </c>
      <c r="G17" s="93">
        <v>228.16740776766909</v>
      </c>
      <c r="H17" s="93">
        <v>248.61029038110254</v>
      </c>
      <c r="I17" s="94">
        <v>375.3237650431135</v>
      </c>
      <c r="J17" s="93">
        <f t="shared" si="0"/>
        <v>413.77238743437687</v>
      </c>
      <c r="K17" s="175">
        <f t="shared" si="0"/>
        <v>603.49117281078259</v>
      </c>
      <c r="L17" s="81"/>
      <c r="M17" s="80"/>
      <c r="N17" s="43"/>
      <c r="O17" s="82"/>
      <c r="P17" s="30"/>
    </row>
    <row r="18" spans="1:17" ht="16.5" thickBot="1">
      <c r="A18" s="81"/>
      <c r="B18" s="171" t="s">
        <v>124</v>
      </c>
      <c r="C18" s="176">
        <v>274.26045678334333</v>
      </c>
      <c r="D18" s="177">
        <v>433.16493182120723</v>
      </c>
      <c r="E18" s="93"/>
      <c r="F18" s="176">
        <v>121.55172883565079</v>
      </c>
      <c r="G18" s="224">
        <v>216.3750096811174</v>
      </c>
      <c r="H18" s="224">
        <v>251.33418133477542</v>
      </c>
      <c r="I18" s="225">
        <v>375.12636955610361</v>
      </c>
      <c r="J18" s="224">
        <f t="shared" si="0"/>
        <v>372.8859101704262</v>
      </c>
      <c r="K18" s="177">
        <f t="shared" si="0"/>
        <v>591.50137923722104</v>
      </c>
      <c r="L18" s="81"/>
      <c r="M18" s="80"/>
      <c r="N18" s="43"/>
      <c r="O18" s="82"/>
      <c r="P18" s="30"/>
    </row>
    <row r="19" spans="1:17">
      <c r="A19" s="83"/>
      <c r="B19" s="84"/>
      <c r="C19" s="85"/>
      <c r="D19" s="85"/>
      <c r="E19" s="85"/>
      <c r="F19" s="85"/>
      <c r="G19" s="85"/>
      <c r="H19" s="85"/>
      <c r="I19" s="85"/>
      <c r="J19" s="80"/>
      <c r="K19" s="80"/>
      <c r="L19" s="80"/>
      <c r="M19" s="80"/>
      <c r="N19" s="37"/>
      <c r="O19" s="30"/>
      <c r="P19" s="30"/>
    </row>
    <row r="20" spans="1:17">
      <c r="A20" s="85"/>
      <c r="B20" s="84"/>
      <c r="C20" s="86"/>
      <c r="G20" s="86"/>
      <c r="H20" s="86"/>
      <c r="I20" s="86"/>
      <c r="J20" s="80"/>
      <c r="K20" s="80"/>
      <c r="L20" s="80"/>
      <c r="M20" s="80"/>
      <c r="N20" s="37"/>
      <c r="O20" s="30"/>
      <c r="P20" s="30"/>
    </row>
    <row r="21" spans="1:17">
      <c r="A21" s="85"/>
      <c r="B21" s="84"/>
      <c r="C21" s="86"/>
      <c r="D21" s="86"/>
      <c r="E21" s="86"/>
      <c r="F21" s="86"/>
      <c r="G21" s="86"/>
      <c r="H21" s="86"/>
      <c r="I21" s="86"/>
      <c r="J21" s="80"/>
      <c r="K21" s="80"/>
      <c r="L21" s="80"/>
      <c r="M21" s="80"/>
      <c r="N21" s="37"/>
      <c r="O21" s="30"/>
      <c r="P21" s="30"/>
    </row>
    <row r="22" spans="1:17">
      <c r="A22" s="85"/>
      <c r="B22" s="84"/>
      <c r="C22" s="87"/>
      <c r="D22" s="86"/>
      <c r="E22" s="86"/>
      <c r="F22" s="86"/>
      <c r="G22" s="86"/>
      <c r="H22" s="86"/>
      <c r="I22" s="86"/>
      <c r="J22" s="80"/>
      <c r="K22" s="80"/>
      <c r="L22" s="80"/>
      <c r="M22" s="80"/>
      <c r="N22" s="37"/>
      <c r="O22" s="30"/>
      <c r="P22" s="30"/>
    </row>
    <row r="23" spans="1:17">
      <c r="A23" s="88"/>
      <c r="B23" s="169"/>
      <c r="C23" s="89"/>
      <c r="D23" s="89"/>
      <c r="E23" s="167"/>
      <c r="F23" s="89"/>
      <c r="G23" s="89"/>
      <c r="H23" s="89"/>
      <c r="I23" s="89"/>
      <c r="J23" s="30"/>
      <c r="K23" s="30"/>
      <c r="L23" s="30"/>
      <c r="M23" s="37"/>
      <c r="N23" s="37"/>
      <c r="O23" s="37"/>
      <c r="P23" s="37"/>
      <c r="Q23" s="63"/>
    </row>
    <row r="24" spans="1:17">
      <c r="A24" s="88"/>
      <c r="B24" s="169"/>
      <c r="C24" s="89"/>
      <c r="D24" s="89"/>
      <c r="E24" s="167"/>
      <c r="F24" s="89"/>
      <c r="G24" s="89"/>
      <c r="H24" s="89"/>
      <c r="I24" s="89"/>
      <c r="J24" s="30"/>
      <c r="K24" s="30"/>
      <c r="L24" s="30"/>
      <c r="M24" s="37"/>
      <c r="N24" s="37"/>
      <c r="O24" s="37"/>
      <c r="P24" s="37"/>
      <c r="Q24" s="63"/>
    </row>
    <row r="25" spans="1:17">
      <c r="A25" s="90"/>
      <c r="B25" s="170"/>
      <c r="C25" s="91"/>
      <c r="D25" s="91"/>
      <c r="E25" s="168"/>
      <c r="F25" s="91"/>
      <c r="G25" s="91"/>
      <c r="H25" s="91"/>
      <c r="I25" s="91"/>
      <c r="M25" s="70"/>
      <c r="N25" s="70"/>
      <c r="O25" s="70"/>
      <c r="P25" s="70"/>
      <c r="Q25" s="70"/>
    </row>
    <row r="26" spans="1:17">
      <c r="A26" s="90"/>
      <c r="B26" s="170"/>
      <c r="C26" s="91"/>
      <c r="D26" s="91"/>
      <c r="E26" s="168"/>
      <c r="F26" s="91"/>
      <c r="G26" s="91"/>
      <c r="H26" s="91"/>
      <c r="I26" s="91"/>
      <c r="M26" s="65"/>
      <c r="N26" s="101"/>
      <c r="O26" s="66"/>
      <c r="P26" s="66"/>
      <c r="Q26" s="66"/>
    </row>
    <row r="27" spans="1:17">
      <c r="A27" s="90"/>
      <c r="B27" s="170"/>
      <c r="C27" s="91"/>
      <c r="D27" s="91"/>
      <c r="E27" s="168"/>
      <c r="F27" s="91"/>
      <c r="G27" s="91"/>
      <c r="H27" s="91"/>
      <c r="I27" s="91"/>
      <c r="M27" s="65"/>
      <c r="N27" s="101"/>
      <c r="O27" s="66"/>
      <c r="P27" s="66"/>
      <c r="Q27" s="66"/>
    </row>
    <row r="28" spans="1:17">
      <c r="A28" s="90"/>
      <c r="B28" s="170"/>
      <c r="C28" s="91"/>
      <c r="D28" s="91"/>
      <c r="E28" s="168"/>
      <c r="F28" s="91"/>
      <c r="G28" s="91"/>
      <c r="H28" s="91"/>
      <c r="I28" s="91"/>
      <c r="M28" s="65"/>
      <c r="N28" s="101"/>
      <c r="O28" s="66"/>
      <c r="P28" s="66"/>
      <c r="Q28" s="66"/>
    </row>
    <row r="29" spans="1:17">
      <c r="A29" s="90"/>
      <c r="B29" s="170"/>
      <c r="C29" s="91"/>
      <c r="D29" s="91"/>
      <c r="E29" s="168"/>
      <c r="F29" s="91"/>
      <c r="G29" s="91"/>
      <c r="H29" s="91"/>
      <c r="I29" s="91"/>
      <c r="M29" s="65"/>
      <c r="N29" s="101"/>
      <c r="O29" s="66"/>
      <c r="P29" s="66"/>
      <c r="Q29" s="66"/>
    </row>
    <row r="30" spans="1:17">
      <c r="A30" s="90"/>
      <c r="B30" s="170"/>
      <c r="C30" s="91"/>
      <c r="D30" s="91"/>
      <c r="E30" s="168"/>
      <c r="F30" s="91"/>
      <c r="G30" s="91"/>
      <c r="H30" s="91"/>
      <c r="I30" s="91"/>
      <c r="M30" s="63"/>
      <c r="N30" s="63"/>
      <c r="O30" s="63"/>
      <c r="P30" s="63"/>
      <c r="Q30" s="63"/>
    </row>
    <row r="31" spans="1:17">
      <c r="A31" s="90"/>
      <c r="B31" s="170"/>
      <c r="C31" s="91"/>
      <c r="D31" s="91"/>
      <c r="E31" s="168"/>
      <c r="F31" s="91"/>
      <c r="G31" s="91"/>
      <c r="H31" s="91"/>
      <c r="I31" s="91"/>
      <c r="M31" s="63"/>
      <c r="N31" s="63"/>
      <c r="O31" s="63"/>
      <c r="P31" s="63"/>
      <c r="Q31" s="63"/>
    </row>
    <row r="32" spans="1:17">
      <c r="C32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6" sqref="A26"/>
    </sheetView>
  </sheetViews>
  <sheetFormatPr defaultRowHeight="15"/>
  <cols>
    <col min="1" max="1" width="37.7109375" customWidth="1"/>
    <col min="2" max="2" width="20.85546875" customWidth="1"/>
    <col min="3" max="3" width="20.140625" customWidth="1"/>
    <col min="4" max="4" width="18.42578125" customWidth="1"/>
  </cols>
  <sheetData>
    <row r="1" spans="1:4">
      <c r="A1" s="203" t="s">
        <v>141</v>
      </c>
      <c r="B1" t="s">
        <v>216</v>
      </c>
      <c r="D1" s="321"/>
    </row>
    <row r="2" spans="1:4">
      <c r="A2" s="203"/>
      <c r="B2" s="202"/>
    </row>
    <row r="3" spans="1:4" ht="15.75">
      <c r="A3" s="322" t="s">
        <v>155</v>
      </c>
      <c r="B3" s="322"/>
      <c r="C3" s="322"/>
    </row>
    <row r="4" spans="1:4">
      <c r="A4" s="245"/>
      <c r="B4" s="247" t="s">
        <v>125</v>
      </c>
      <c r="C4" s="243" t="s">
        <v>149</v>
      </c>
    </row>
    <row r="5" spans="1:4">
      <c r="A5" s="246"/>
      <c r="B5" s="248" t="s">
        <v>150</v>
      </c>
      <c r="C5" s="244" t="s">
        <v>151</v>
      </c>
    </row>
    <row r="6" spans="1:4">
      <c r="A6" s="241" t="s">
        <v>152</v>
      </c>
      <c r="B6" s="242">
        <v>2.19</v>
      </c>
      <c r="C6" s="242">
        <v>2.35</v>
      </c>
    </row>
    <row r="7" spans="1:4">
      <c r="A7" s="241" t="s">
        <v>153</v>
      </c>
      <c r="B7" s="242">
        <v>0.36</v>
      </c>
      <c r="C7" s="242">
        <v>0.71</v>
      </c>
    </row>
    <row r="8" spans="1:4">
      <c r="A8" s="241" t="s">
        <v>154</v>
      </c>
      <c r="B8" s="242">
        <v>2.5499999999999998</v>
      </c>
      <c r="C8" s="242">
        <v>3.06</v>
      </c>
    </row>
    <row r="11" spans="1:4" ht="15.75">
      <c r="A11" s="208" t="s">
        <v>160</v>
      </c>
    </row>
    <row r="12" spans="1:4" ht="15.75">
      <c r="A12" s="249"/>
      <c r="B12" s="243" t="s">
        <v>156</v>
      </c>
    </row>
    <row r="13" spans="1:4">
      <c r="A13" s="250" t="s">
        <v>157</v>
      </c>
      <c r="B13" s="251">
        <v>2.35</v>
      </c>
    </row>
    <row r="14" spans="1:4">
      <c r="A14" s="250" t="s">
        <v>158</v>
      </c>
      <c r="B14" s="251">
        <v>0.71</v>
      </c>
    </row>
    <row r="15" spans="1:4">
      <c r="A15" s="252" t="s">
        <v>159</v>
      </c>
      <c r="B15" s="253">
        <v>3.06</v>
      </c>
    </row>
    <row r="18" spans="1:3" ht="15.75">
      <c r="A18" s="208" t="s">
        <v>188</v>
      </c>
    </row>
    <row r="19" spans="1:3">
      <c r="A19" s="323"/>
      <c r="B19" s="255" t="s">
        <v>125</v>
      </c>
      <c r="C19" s="243" t="s">
        <v>149</v>
      </c>
    </row>
    <row r="20" spans="1:3">
      <c r="A20" s="324"/>
      <c r="B20" s="254" t="s">
        <v>161</v>
      </c>
      <c r="C20" s="244" t="s">
        <v>172</v>
      </c>
    </row>
    <row r="21" spans="1:3">
      <c r="A21" s="250" t="s">
        <v>157</v>
      </c>
      <c r="B21" s="256">
        <v>2.19</v>
      </c>
      <c r="C21" s="251">
        <v>2.35</v>
      </c>
    </row>
    <row r="22" spans="1:3">
      <c r="A22" s="250" t="s">
        <v>158</v>
      </c>
      <c r="B22" s="256">
        <v>0.36</v>
      </c>
      <c r="C22" s="251">
        <v>0.71</v>
      </c>
    </row>
    <row r="23" spans="1:3">
      <c r="A23" s="252" t="s">
        <v>159</v>
      </c>
      <c r="B23" s="257">
        <v>2.5499999999999998</v>
      </c>
      <c r="C23" s="253">
        <v>3.06</v>
      </c>
    </row>
  </sheetData>
  <mergeCells count="2">
    <mergeCell ref="A3:C3"/>
    <mergeCell ref="A19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9"/>
  <sheetViews>
    <sheetView workbookViewId="0">
      <pane ySplit="4" topLeftCell="A5" activePane="bottomLeft" state="frozen"/>
      <selection pane="bottomLeft" activeCell="B26" sqref="B26"/>
    </sheetView>
  </sheetViews>
  <sheetFormatPr defaultRowHeight="12.75"/>
  <cols>
    <col min="1" max="1" width="36.42578125" style="35" customWidth="1"/>
    <col min="2" max="2" width="12.5703125" style="35" customWidth="1"/>
    <col min="3" max="3" width="17.5703125" style="45" customWidth="1"/>
    <col min="4" max="4" width="12.85546875" style="46" customWidth="1"/>
    <col min="5" max="5" width="16" style="36" customWidth="1"/>
    <col min="6" max="6" width="9.140625" style="35"/>
    <col min="7" max="7" width="12" style="35" customWidth="1"/>
    <col min="8" max="24" width="9.140625" style="35"/>
    <col min="25" max="25" width="9.140625" style="77"/>
    <col min="26" max="26" width="9.140625" style="35"/>
    <col min="27" max="27" width="9.140625" style="36"/>
    <col min="28" max="16384" width="9.140625" style="35"/>
  </cols>
  <sheetData>
    <row r="1" spans="1:25" ht="18" customHeight="1">
      <c r="A1" s="103" t="s">
        <v>141</v>
      </c>
      <c r="B1" s="188" t="s">
        <v>174</v>
      </c>
      <c r="C1" s="48"/>
      <c r="D1" s="49"/>
      <c r="E1" s="47"/>
    </row>
    <row r="2" spans="1:25" ht="18" customHeight="1">
      <c r="A2" s="212" t="s">
        <v>177</v>
      </c>
      <c r="B2" s="188"/>
      <c r="C2" s="48"/>
      <c r="D2" s="49"/>
      <c r="E2" s="47"/>
    </row>
    <row r="3" spans="1:25" s="29" customFormat="1" ht="25.5">
      <c r="A3" s="134"/>
      <c r="B3" s="134" t="s">
        <v>74</v>
      </c>
      <c r="C3" s="135" t="s">
        <v>75</v>
      </c>
      <c r="D3" s="136" t="s">
        <v>76</v>
      </c>
      <c r="E3" s="134" t="s">
        <v>66</v>
      </c>
      <c r="Y3" s="78"/>
    </row>
    <row r="4" spans="1:25" s="29" customFormat="1">
      <c r="A4" s="71" t="s">
        <v>92</v>
      </c>
      <c r="B4" s="72"/>
      <c r="C4" s="73"/>
      <c r="D4" s="72"/>
      <c r="E4" s="72"/>
      <c r="Y4" s="78"/>
    </row>
    <row r="5" spans="1:25" s="111" customFormat="1">
      <c r="A5" s="31" t="s">
        <v>77</v>
      </c>
      <c r="B5" s="56">
        <v>16.5</v>
      </c>
      <c r="C5" s="32">
        <v>40909</v>
      </c>
      <c r="D5" s="33">
        <v>41639.993055555555</v>
      </c>
      <c r="E5" s="34" t="s">
        <v>0</v>
      </c>
      <c r="Y5" s="112"/>
    </row>
    <row r="6" spans="1:25">
      <c r="A6" s="31" t="s">
        <v>1</v>
      </c>
      <c r="B6" s="56">
        <v>41</v>
      </c>
      <c r="C6" s="32">
        <v>40909</v>
      </c>
      <c r="D6" s="33">
        <v>41639.993055555555</v>
      </c>
      <c r="E6" s="34" t="s">
        <v>2</v>
      </c>
    </row>
    <row r="7" spans="1:25">
      <c r="A7" s="37" t="s">
        <v>78</v>
      </c>
      <c r="B7" s="56">
        <v>111</v>
      </c>
      <c r="C7" s="32">
        <v>40909</v>
      </c>
      <c r="D7" s="33">
        <v>41639.993055555555</v>
      </c>
      <c r="E7" s="34" t="s">
        <v>0</v>
      </c>
    </row>
    <row r="8" spans="1:25">
      <c r="A8" s="37" t="s">
        <v>79</v>
      </c>
      <c r="B8" s="56">
        <v>119.69999999999999</v>
      </c>
      <c r="C8" s="38">
        <v>41244</v>
      </c>
      <c r="D8" s="33">
        <v>41639.993055555555</v>
      </c>
      <c r="E8" s="34" t="s">
        <v>0</v>
      </c>
    </row>
    <row r="9" spans="1:25">
      <c r="A9" s="37" t="s">
        <v>80</v>
      </c>
      <c r="B9" s="56">
        <v>85.073679999999996</v>
      </c>
      <c r="C9" s="32">
        <v>40909</v>
      </c>
      <c r="D9" s="33">
        <v>41639.993055555555</v>
      </c>
      <c r="E9" s="34" t="s">
        <v>0</v>
      </c>
    </row>
    <row r="10" spans="1:25">
      <c r="A10" s="31" t="s">
        <v>4</v>
      </c>
      <c r="B10" s="56">
        <v>39</v>
      </c>
      <c r="C10" s="32">
        <v>40909</v>
      </c>
      <c r="D10" s="33">
        <v>41639.993055555555</v>
      </c>
      <c r="E10" s="34" t="s">
        <v>0</v>
      </c>
    </row>
    <row r="11" spans="1:25">
      <c r="A11" s="37" t="s">
        <v>3</v>
      </c>
      <c r="B11" s="56">
        <v>99</v>
      </c>
      <c r="C11" s="32">
        <v>40909</v>
      </c>
      <c r="D11" s="33">
        <v>41639.993055555555</v>
      </c>
      <c r="E11" s="34" t="s">
        <v>0</v>
      </c>
    </row>
    <row r="12" spans="1:25">
      <c r="A12" s="31" t="s">
        <v>73</v>
      </c>
      <c r="B12" s="56">
        <v>94</v>
      </c>
      <c r="C12" s="32">
        <v>40909</v>
      </c>
      <c r="D12" s="33">
        <v>41639.993055555555</v>
      </c>
      <c r="E12" s="47" t="s">
        <v>2</v>
      </c>
    </row>
    <row r="13" spans="1:25">
      <c r="A13" s="37" t="s">
        <v>5</v>
      </c>
      <c r="B13" s="56">
        <v>99</v>
      </c>
      <c r="C13" s="32">
        <v>40909</v>
      </c>
      <c r="D13" s="33">
        <v>41639.993055555555</v>
      </c>
      <c r="E13" s="34" t="s">
        <v>0</v>
      </c>
    </row>
    <row r="14" spans="1:25">
      <c r="A14" s="37" t="s">
        <v>6</v>
      </c>
      <c r="B14" s="56">
        <v>100.5</v>
      </c>
      <c r="C14" s="32">
        <v>40909</v>
      </c>
      <c r="D14" s="33">
        <v>41639.993055555555</v>
      </c>
      <c r="E14" s="47" t="s">
        <v>2</v>
      </c>
    </row>
    <row r="15" spans="1:25">
      <c r="A15" s="37" t="s">
        <v>7</v>
      </c>
      <c r="B15" s="56">
        <v>140.4</v>
      </c>
      <c r="C15" s="32">
        <v>40909</v>
      </c>
      <c r="D15" s="33">
        <v>41639.993055555555</v>
      </c>
      <c r="E15" s="34" t="s">
        <v>2</v>
      </c>
      <c r="S15" s="36"/>
      <c r="T15" s="36"/>
      <c r="U15" s="36"/>
      <c r="V15" s="36"/>
      <c r="W15" s="36"/>
    </row>
    <row r="16" spans="1:25">
      <c r="A16" s="31" t="s">
        <v>8</v>
      </c>
      <c r="B16" s="56">
        <v>70.2</v>
      </c>
      <c r="C16" s="32">
        <v>40909</v>
      </c>
      <c r="D16" s="33">
        <v>41639.993055555555</v>
      </c>
      <c r="E16" s="34" t="s">
        <v>2</v>
      </c>
      <c r="S16" s="36"/>
      <c r="T16" s="36"/>
      <c r="U16" s="36"/>
      <c r="V16" s="79"/>
      <c r="W16" s="36"/>
      <c r="Y16" s="35"/>
    </row>
    <row r="17" spans="1:8">
      <c r="A17" s="31" t="s">
        <v>9</v>
      </c>
      <c r="B17" s="56">
        <v>28.5</v>
      </c>
      <c r="C17" s="32">
        <v>40909</v>
      </c>
      <c r="D17" s="33">
        <v>41639.993055555555</v>
      </c>
      <c r="E17" s="34" t="s">
        <v>0</v>
      </c>
    </row>
    <row r="18" spans="1:8">
      <c r="A18" s="37" t="s">
        <v>10</v>
      </c>
      <c r="B18" s="56">
        <v>60.9</v>
      </c>
      <c r="C18" s="32">
        <v>40909</v>
      </c>
      <c r="D18" s="33">
        <v>41639.993055555555</v>
      </c>
      <c r="E18" s="34" t="s">
        <v>0</v>
      </c>
    </row>
    <row r="19" spans="1:8">
      <c r="A19" s="37" t="s">
        <v>11</v>
      </c>
      <c r="B19" s="56">
        <v>79.8</v>
      </c>
      <c r="C19" s="32">
        <v>40909</v>
      </c>
      <c r="D19" s="33">
        <v>41639.993055555555</v>
      </c>
      <c r="E19" s="34" t="s">
        <v>0</v>
      </c>
    </row>
    <row r="20" spans="1:8">
      <c r="A20" s="37" t="s">
        <v>126</v>
      </c>
      <c r="B20" s="56">
        <v>45</v>
      </c>
      <c r="C20" s="32">
        <v>40909</v>
      </c>
      <c r="D20" s="33">
        <v>41639.993055555555</v>
      </c>
      <c r="E20" s="34" t="s">
        <v>0</v>
      </c>
    </row>
    <row r="21" spans="1:8">
      <c r="A21" s="31" t="s">
        <v>12</v>
      </c>
      <c r="B21" s="56">
        <v>64.55</v>
      </c>
      <c r="C21" s="32">
        <v>40909</v>
      </c>
      <c r="D21" s="33">
        <v>41639.993055555555</v>
      </c>
      <c r="E21" s="34" t="s">
        <v>2</v>
      </c>
    </row>
    <row r="22" spans="1:8">
      <c r="A22" s="37" t="s">
        <v>13</v>
      </c>
      <c r="B22" s="56">
        <v>49</v>
      </c>
      <c r="C22" s="32">
        <v>40909</v>
      </c>
      <c r="D22" s="33">
        <v>41639.993055555555</v>
      </c>
      <c r="E22" s="34" t="s">
        <v>0</v>
      </c>
    </row>
    <row r="23" spans="1:8">
      <c r="A23" s="31" t="s">
        <v>14</v>
      </c>
      <c r="B23" s="56">
        <v>99</v>
      </c>
      <c r="C23" s="32">
        <v>40909</v>
      </c>
      <c r="D23" s="33">
        <v>41639.993055555555</v>
      </c>
      <c r="E23" s="34" t="s">
        <v>0</v>
      </c>
    </row>
    <row r="24" spans="1:8">
      <c r="A24" s="39" t="s">
        <v>15</v>
      </c>
      <c r="B24" s="56">
        <v>99</v>
      </c>
      <c r="C24" s="32">
        <v>40909</v>
      </c>
      <c r="D24" s="33">
        <v>41639.993055555555</v>
      </c>
      <c r="E24" s="34" t="s">
        <v>0</v>
      </c>
    </row>
    <row r="25" spans="1:8">
      <c r="A25" s="37" t="s">
        <v>16</v>
      </c>
      <c r="B25" s="56">
        <v>19.5</v>
      </c>
      <c r="C25" s="32">
        <v>40909</v>
      </c>
      <c r="D25" s="33">
        <v>41639.993055555555</v>
      </c>
      <c r="E25" s="34" t="s">
        <v>0</v>
      </c>
    </row>
    <row r="26" spans="1:8">
      <c r="A26" s="31" t="s">
        <v>17</v>
      </c>
      <c r="B26" s="56">
        <v>18.899999999999999</v>
      </c>
      <c r="C26" s="32">
        <v>40909</v>
      </c>
      <c r="D26" s="33">
        <v>41639.993055555555</v>
      </c>
      <c r="E26" s="34" t="s">
        <v>0</v>
      </c>
    </row>
    <row r="27" spans="1:8">
      <c r="A27" s="39" t="s">
        <v>63</v>
      </c>
      <c r="B27" s="56">
        <v>175</v>
      </c>
      <c r="C27" s="32">
        <v>40909</v>
      </c>
      <c r="D27" s="33">
        <v>41639.993055555555</v>
      </c>
      <c r="E27" s="34" t="s">
        <v>2</v>
      </c>
    </row>
    <row r="28" spans="1:8">
      <c r="A28" s="31" t="s">
        <v>18</v>
      </c>
      <c r="B28" s="56">
        <v>99</v>
      </c>
      <c r="C28" s="32">
        <v>40909</v>
      </c>
      <c r="D28" s="33">
        <v>41639.993055555555</v>
      </c>
      <c r="E28" s="34" t="s">
        <v>0</v>
      </c>
    </row>
    <row r="29" spans="1:8">
      <c r="A29" s="31" t="s">
        <v>62</v>
      </c>
      <c r="B29" s="56">
        <v>200.2</v>
      </c>
      <c r="C29" s="32">
        <v>40909</v>
      </c>
      <c r="D29" s="33">
        <v>41639.993055555555</v>
      </c>
      <c r="E29" s="34" t="s">
        <v>0</v>
      </c>
    </row>
    <row r="30" spans="1:8">
      <c r="A30" s="31" t="s">
        <v>19</v>
      </c>
      <c r="B30" s="56">
        <v>64.5</v>
      </c>
      <c r="C30" s="32">
        <v>40909</v>
      </c>
      <c r="D30" s="33">
        <v>41639.993055555555</v>
      </c>
      <c r="E30" s="34" t="s">
        <v>0</v>
      </c>
    </row>
    <row r="31" spans="1:8">
      <c r="A31" s="37" t="s">
        <v>61</v>
      </c>
      <c r="B31" s="57"/>
      <c r="C31" s="32">
        <v>40909</v>
      </c>
      <c r="D31" s="33">
        <v>41639.993055555555</v>
      </c>
      <c r="E31" s="34" t="s">
        <v>0</v>
      </c>
      <c r="G31" s="40"/>
      <c r="H31" s="41"/>
    </row>
    <row r="32" spans="1:8">
      <c r="A32" s="31" t="s">
        <v>81</v>
      </c>
      <c r="B32" s="57"/>
      <c r="C32" s="32">
        <v>40909</v>
      </c>
      <c r="D32" s="33">
        <v>41639.993055555555</v>
      </c>
      <c r="E32" s="34" t="s">
        <v>2</v>
      </c>
      <c r="G32" s="40"/>
      <c r="H32" s="41"/>
    </row>
    <row r="33" spans="1:8">
      <c r="A33" s="37" t="s">
        <v>82</v>
      </c>
      <c r="B33" s="57"/>
      <c r="C33" s="38">
        <v>41079.361111111109</v>
      </c>
      <c r="D33" s="33">
        <v>41639.993055555555</v>
      </c>
      <c r="E33" s="34" t="s">
        <v>0</v>
      </c>
      <c r="G33" s="40"/>
      <c r="H33" s="41"/>
    </row>
    <row r="34" spans="1:8">
      <c r="A34" s="37" t="s">
        <v>20</v>
      </c>
      <c r="B34" s="57"/>
      <c r="C34" s="32">
        <v>40909</v>
      </c>
      <c r="D34" s="33">
        <v>41639.993055555555</v>
      </c>
      <c r="E34" s="34" t="s">
        <v>0</v>
      </c>
      <c r="G34" s="40"/>
      <c r="H34" s="41"/>
    </row>
    <row r="35" spans="1:8">
      <c r="A35" s="37" t="s">
        <v>21</v>
      </c>
      <c r="B35" s="57"/>
      <c r="C35" s="32">
        <v>40909</v>
      </c>
      <c r="D35" s="33">
        <v>41639.993055555555</v>
      </c>
      <c r="E35" s="34" t="s">
        <v>0</v>
      </c>
      <c r="G35" s="40"/>
      <c r="H35" s="41"/>
    </row>
    <row r="36" spans="1:8">
      <c r="A36" s="74" t="s">
        <v>67</v>
      </c>
      <c r="B36" s="75"/>
      <c r="C36" s="73"/>
      <c r="D36" s="72"/>
      <c r="E36" s="72"/>
    </row>
    <row r="37" spans="1:8">
      <c r="A37" s="42" t="s">
        <v>64</v>
      </c>
      <c r="B37" s="43"/>
      <c r="C37" s="32">
        <v>40909</v>
      </c>
      <c r="D37" s="33">
        <v>41639.993055555555</v>
      </c>
      <c r="E37" s="34" t="s">
        <v>2</v>
      </c>
    </row>
    <row r="38" spans="1:8">
      <c r="A38" s="42" t="s">
        <v>65</v>
      </c>
      <c r="B38" s="43"/>
      <c r="C38" s="32">
        <v>40909</v>
      </c>
      <c r="D38" s="33">
        <v>41639.993055555555</v>
      </c>
      <c r="E38" s="34" t="s">
        <v>0</v>
      </c>
    </row>
    <row r="39" spans="1:8">
      <c r="B39" s="44"/>
    </row>
    <row r="42" spans="1:8">
      <c r="A42" s="137"/>
      <c r="B42" s="138"/>
      <c r="E42" s="60"/>
    </row>
    <row r="43" spans="1:8">
      <c r="A43" s="137"/>
      <c r="B43" s="139"/>
    </row>
    <row r="44" spans="1:8">
      <c r="A44" s="137"/>
      <c r="B44" s="140"/>
      <c r="C44" s="60"/>
    </row>
    <row r="45" spans="1:8">
      <c r="C45" s="35"/>
    </row>
    <row r="46" spans="1:8">
      <c r="A46" s="102"/>
      <c r="B46" s="60"/>
    </row>
    <row r="47" spans="1:8">
      <c r="A47" s="103"/>
      <c r="B47" s="58"/>
      <c r="E47" s="35"/>
    </row>
    <row r="48" spans="1:8">
      <c r="A48" s="103"/>
      <c r="B48" s="60"/>
      <c r="E48" s="35"/>
    </row>
    <row r="49" spans="1:10">
      <c r="A49" s="103"/>
      <c r="B49" s="58"/>
      <c r="E49" s="35"/>
    </row>
    <row r="50" spans="1:10">
      <c r="E50" s="35"/>
      <c r="F50" s="44"/>
    </row>
    <row r="51" spans="1:10">
      <c r="A51" s="103"/>
      <c r="B51" s="58"/>
      <c r="E51" s="35"/>
      <c r="J51" s="55"/>
    </row>
    <row r="52" spans="1:10">
      <c r="C52" s="35"/>
      <c r="D52" s="35"/>
      <c r="E52" s="35"/>
      <c r="J52" s="77"/>
    </row>
    <row r="53" spans="1:10">
      <c r="B53" s="105"/>
      <c r="C53" s="106"/>
      <c r="D53" s="105"/>
      <c r="E53" s="105"/>
    </row>
    <row r="54" spans="1:10">
      <c r="B54" s="107"/>
      <c r="C54" s="107"/>
      <c r="D54" s="107"/>
      <c r="E54" s="107"/>
      <c r="F54" s="55"/>
      <c r="J54" s="55"/>
    </row>
    <row r="55" spans="1:10">
      <c r="B55" s="107"/>
      <c r="C55" s="108"/>
      <c r="D55" s="108"/>
      <c r="E55" s="107"/>
      <c r="I55" s="44"/>
    </row>
    <row r="56" spans="1:10">
      <c r="B56" s="107"/>
      <c r="C56" s="107"/>
      <c r="D56" s="107"/>
      <c r="E56" s="107"/>
      <c r="I56" s="55"/>
    </row>
    <row r="57" spans="1:10">
      <c r="B57" s="107"/>
      <c r="C57" s="108"/>
      <c r="D57" s="107"/>
      <c r="E57" s="107"/>
    </row>
    <row r="58" spans="1:10">
      <c r="B58" s="107"/>
      <c r="C58" s="107"/>
      <c r="D58" s="107"/>
      <c r="E58" s="107"/>
    </row>
    <row r="59" spans="1:10">
      <c r="B59" s="107"/>
      <c r="C59" s="108"/>
      <c r="D59" s="107"/>
      <c r="E59" s="107"/>
    </row>
    <row r="60" spans="1:10">
      <c r="B60" s="107"/>
      <c r="C60" s="106"/>
      <c r="D60" s="107"/>
      <c r="E60" s="107"/>
    </row>
    <row r="61" spans="1:10">
      <c r="B61" s="105"/>
      <c r="C61" s="106"/>
      <c r="D61" s="105"/>
      <c r="E61" s="105"/>
    </row>
    <row r="62" spans="1:10">
      <c r="C62" s="44"/>
      <c r="E62" s="59"/>
    </row>
    <row r="63" spans="1:10">
      <c r="C63" s="35"/>
      <c r="D63" s="35"/>
      <c r="E63" s="59"/>
    </row>
    <row r="64" spans="1:10">
      <c r="C64" s="44"/>
      <c r="D64" s="35"/>
      <c r="E64" s="59"/>
    </row>
    <row r="65" spans="2:5">
      <c r="C65" s="35"/>
      <c r="D65" s="35"/>
      <c r="E65" s="59"/>
    </row>
    <row r="66" spans="2:5">
      <c r="B66" s="77"/>
      <c r="C66" s="44"/>
      <c r="D66" s="59"/>
      <c r="E66" s="59"/>
    </row>
    <row r="67" spans="2:5">
      <c r="B67" s="77"/>
      <c r="C67" s="104"/>
      <c r="D67" s="59"/>
      <c r="E67" s="59"/>
    </row>
    <row r="68" spans="2:5">
      <c r="B68" s="77"/>
      <c r="C68" s="109"/>
      <c r="D68" s="59"/>
      <c r="E68" s="59"/>
    </row>
    <row r="69" spans="2:5">
      <c r="C69" s="35"/>
      <c r="D69" s="35"/>
      <c r="E69" s="35"/>
    </row>
    <row r="70" spans="2:5">
      <c r="C70" s="35"/>
      <c r="D70" s="35"/>
      <c r="E70" s="35"/>
    </row>
    <row r="71" spans="2:5">
      <c r="C71" s="35"/>
      <c r="D71" s="35"/>
      <c r="E71" s="35"/>
    </row>
    <row r="72" spans="2:5">
      <c r="C72" s="35"/>
      <c r="D72" s="35"/>
      <c r="E72" s="35"/>
    </row>
    <row r="73" spans="2:5">
      <c r="C73" s="35"/>
      <c r="D73" s="35"/>
      <c r="E73" s="35"/>
    </row>
    <row r="74" spans="2:5">
      <c r="B74" s="77"/>
      <c r="C74" s="104"/>
      <c r="D74" s="59"/>
      <c r="E74" s="59"/>
    </row>
    <row r="75" spans="2:5">
      <c r="B75" s="77"/>
      <c r="C75" s="104"/>
      <c r="D75" s="59"/>
      <c r="E75" s="59"/>
    </row>
    <row r="76" spans="2:5">
      <c r="B76" s="77"/>
      <c r="C76" s="104"/>
      <c r="D76" s="59"/>
      <c r="E76" s="59"/>
    </row>
    <row r="77" spans="2:5">
      <c r="B77" s="77"/>
      <c r="C77" s="104"/>
      <c r="D77" s="59"/>
      <c r="E77" s="59"/>
    </row>
    <row r="78" spans="2:5">
      <c r="B78" s="77"/>
      <c r="C78" s="104"/>
      <c r="D78" s="59"/>
      <c r="E78" s="59"/>
    </row>
    <row r="79" spans="2:5">
      <c r="B79" s="77"/>
      <c r="C79" s="104"/>
      <c r="D79" s="59"/>
      <c r="E79" s="59"/>
    </row>
  </sheetData>
  <sortState ref="A2:G39">
    <sortCondition ref="A2:A39"/>
  </sortState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" sqref="D2"/>
    </sheetView>
  </sheetViews>
  <sheetFormatPr defaultRowHeight="15"/>
  <cols>
    <col min="3" max="3" width="20.85546875" style="5" customWidth="1"/>
    <col min="4" max="4" width="16.42578125" customWidth="1"/>
    <col min="5" max="5" width="16.140625" customWidth="1"/>
    <col min="6" max="6" width="32.85546875" customWidth="1"/>
  </cols>
  <sheetData>
    <row r="1" spans="1:6">
      <c r="C1" s="12" t="s">
        <v>141</v>
      </c>
      <c r="D1" t="s">
        <v>175</v>
      </c>
    </row>
    <row r="2" spans="1:6" s="217" customFormat="1">
      <c r="C2" s="12"/>
      <c r="D2" s="236" t="s">
        <v>209</v>
      </c>
    </row>
    <row r="3" spans="1:6" ht="15.75">
      <c r="A3" s="235"/>
      <c r="C3" s="238" t="s">
        <v>183</v>
      </c>
    </row>
    <row r="4" spans="1:6" ht="31.5">
      <c r="C4" s="213" t="s">
        <v>37</v>
      </c>
      <c r="D4" s="213" t="s">
        <v>182</v>
      </c>
      <c r="E4" s="213" t="s">
        <v>181</v>
      </c>
      <c r="F4" s="213" t="s">
        <v>180</v>
      </c>
    </row>
    <row r="5" spans="1:6" ht="15.75">
      <c r="C5" s="118">
        <v>40913.513888888891</v>
      </c>
      <c r="D5" s="116">
        <v>5805.3663147735597</v>
      </c>
      <c r="E5" s="116">
        <v>5805.3663147735597</v>
      </c>
      <c r="F5" s="114"/>
    </row>
    <row r="6" spans="1:6" ht="15.75">
      <c r="C6" s="118">
        <v>40913.520833333336</v>
      </c>
      <c r="D6" s="116">
        <v>5211.0545406595866</v>
      </c>
      <c r="E6" s="116">
        <v>5793.1128367360434</v>
      </c>
      <c r="F6" s="113" t="s">
        <v>127</v>
      </c>
    </row>
    <row r="7" spans="1:6" ht="15.75">
      <c r="C7" s="118">
        <v>40913.527777777781</v>
      </c>
      <c r="D7" s="116">
        <v>5073.7944657135013</v>
      </c>
      <c r="E7" s="116">
        <v>5780.8593586985271</v>
      </c>
      <c r="F7" s="113" t="s">
        <v>128</v>
      </c>
    </row>
    <row r="8" spans="1:6" ht="15.75">
      <c r="C8" s="118">
        <v>40913.534722222219</v>
      </c>
      <c r="D8" s="116">
        <v>5062.6259237670902</v>
      </c>
      <c r="E8" s="116">
        <v>5768.6058806610108</v>
      </c>
      <c r="F8" s="113" t="s">
        <v>129</v>
      </c>
    </row>
    <row r="9" spans="1:6" ht="15.75">
      <c r="C9" s="118">
        <v>40913.541666666664</v>
      </c>
      <c r="D9" s="116">
        <v>5464.9334806060788</v>
      </c>
      <c r="E9" s="116">
        <v>5756.3524026234945</v>
      </c>
      <c r="F9" s="113" t="s">
        <v>130</v>
      </c>
    </row>
    <row r="10" spans="1:6" ht="15.75">
      <c r="C10" s="118">
        <v>40913.548611111109</v>
      </c>
      <c r="D10" s="116">
        <v>5744.0989245859782</v>
      </c>
      <c r="E10" s="116">
        <v>5744.0989245859782</v>
      </c>
      <c r="F10" s="114"/>
    </row>
    <row r="11" spans="1:6" ht="15.75">
      <c r="C11" s="115"/>
      <c r="D11" s="117"/>
      <c r="E11" s="117"/>
      <c r="F11" s="115"/>
    </row>
    <row r="12" spans="1:6" ht="15.75">
      <c r="C12" s="118">
        <v>41400.368055555555</v>
      </c>
      <c r="D12" s="116">
        <v>5651.2802665964764</v>
      </c>
      <c r="E12" s="116">
        <v>5651.2802665964764</v>
      </c>
      <c r="F12" s="114"/>
    </row>
    <row r="13" spans="1:6" ht="15.75">
      <c r="C13" s="118">
        <v>41400.375</v>
      </c>
      <c r="D13" s="116">
        <v>4582.5773625946049</v>
      </c>
      <c r="E13" s="116">
        <v>5694.3268819936111</v>
      </c>
      <c r="F13" s="113" t="s">
        <v>131</v>
      </c>
    </row>
    <row r="14" spans="1:6" ht="15.75">
      <c r="C14" s="118">
        <v>41400.381944444445</v>
      </c>
      <c r="D14" s="116">
        <v>5737.3734973907467</v>
      </c>
      <c r="E14" s="116">
        <v>5737.3734973907467</v>
      </c>
      <c r="F14" s="114"/>
    </row>
    <row r="30" spans="5:5">
      <c r="E30" s="2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6"/>
  <sheetViews>
    <sheetView workbookViewId="0">
      <selection activeCell="D35" sqref="D35"/>
    </sheetView>
  </sheetViews>
  <sheetFormatPr defaultRowHeight="15"/>
  <cols>
    <col min="1" max="1" width="9.140625" style="3"/>
    <col min="2" max="2" width="15.85546875" style="3" bestFit="1" customWidth="1"/>
    <col min="3" max="3" width="27" style="3" bestFit="1" customWidth="1"/>
    <col min="4" max="4" width="25.85546875" style="3" customWidth="1"/>
    <col min="5" max="5" width="16.42578125" style="3" bestFit="1" customWidth="1"/>
    <col min="6" max="6" width="9.140625" style="3"/>
    <col min="7" max="7" width="15.42578125" style="3" customWidth="1"/>
    <col min="8" max="8" width="15.140625" style="3" customWidth="1"/>
    <col min="9" max="9" width="15" style="3" customWidth="1"/>
    <col min="10" max="10" width="11.5703125" style="3" customWidth="1"/>
    <col min="11" max="11" width="12.7109375" style="3" customWidth="1"/>
    <col min="12" max="16384" width="9.140625" style="3"/>
  </cols>
  <sheetData>
    <row r="1" spans="2:26">
      <c r="B1" s="62" t="s">
        <v>141</v>
      </c>
      <c r="C1" s="189" t="s">
        <v>212</v>
      </c>
    </row>
    <row r="2" spans="2:26">
      <c r="B2" s="62"/>
      <c r="C2" s="189"/>
    </row>
    <row r="3" spans="2:26">
      <c r="B3" s="302" t="s">
        <v>198</v>
      </c>
      <c r="C3" s="305"/>
      <c r="D3" s="306"/>
      <c r="G3" s="125" t="s">
        <v>186</v>
      </c>
      <c r="H3" s="226"/>
      <c r="I3" s="125"/>
    </row>
    <row r="4" spans="2:26">
      <c r="B4" s="303" t="s">
        <v>199</v>
      </c>
      <c r="C4" s="307"/>
      <c r="D4" s="307"/>
      <c r="E4" s="301"/>
      <c r="G4" s="125" t="s">
        <v>187</v>
      </c>
      <c r="H4" s="125"/>
      <c r="I4" s="125"/>
    </row>
    <row r="5" spans="2:26" ht="15.75">
      <c r="B5" s="304" t="s">
        <v>194</v>
      </c>
      <c r="C5" s="304" t="s">
        <v>195</v>
      </c>
      <c r="D5" s="304" t="s">
        <v>196</v>
      </c>
      <c r="E5" s="300" t="s">
        <v>197</v>
      </c>
      <c r="G5" s="209" t="s">
        <v>0</v>
      </c>
      <c r="H5" s="210"/>
      <c r="I5" s="211"/>
    </row>
    <row r="6" spans="2:26">
      <c r="B6" s="298">
        <v>41426.250000000029</v>
      </c>
      <c r="C6" s="299">
        <v>4754.7509798550946</v>
      </c>
      <c r="D6" s="299">
        <v>88.208934770459564</v>
      </c>
      <c r="E6" s="299">
        <v>20</v>
      </c>
      <c r="G6" s="240" t="s">
        <v>35</v>
      </c>
      <c r="H6" s="240" t="s">
        <v>34</v>
      </c>
      <c r="I6" s="240" t="s">
        <v>33</v>
      </c>
    </row>
    <row r="7" spans="2:26">
      <c r="B7" s="298">
        <v>41426.256944444474</v>
      </c>
      <c r="C7" s="299">
        <v>4706.3663189947374</v>
      </c>
      <c r="D7" s="299">
        <v>-66.876560745659845</v>
      </c>
      <c r="E7" s="299">
        <v>20</v>
      </c>
      <c r="G7" s="232"/>
      <c r="H7" s="231" t="s">
        <v>31</v>
      </c>
      <c r="I7" s="239">
        <v>8586.7756205344085</v>
      </c>
    </row>
    <row r="8" spans="2:26" ht="18.75">
      <c r="B8" s="298">
        <v>41426.26388888892</v>
      </c>
      <c r="C8" s="299">
        <v>4746.1905929048398</v>
      </c>
      <c r="D8" s="299">
        <v>-12.676453273342304</v>
      </c>
      <c r="E8" s="299">
        <v>20</v>
      </c>
      <c r="G8" s="227">
        <v>1</v>
      </c>
      <c r="H8" s="229">
        <v>0.95</v>
      </c>
      <c r="I8" s="228">
        <v>7869.3868132227553</v>
      </c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2:26">
      <c r="B9" s="298">
        <v>41426.270833333365</v>
      </c>
      <c r="C9" s="299">
        <v>4786.0148668149423</v>
      </c>
      <c r="D9" s="299">
        <v>-35.899071122476016</v>
      </c>
      <c r="E9" s="299">
        <v>20</v>
      </c>
      <c r="G9" s="227">
        <v>2</v>
      </c>
      <c r="H9" s="229">
        <v>0.9</v>
      </c>
      <c r="I9" s="228">
        <v>7474.6269055232715</v>
      </c>
      <c r="J9" s="121"/>
    </row>
    <row r="10" spans="2:26">
      <c r="B10" s="298">
        <v>41426.27777777781</v>
      </c>
      <c r="C10" s="299">
        <v>4825.8391407250447</v>
      </c>
      <c r="D10" s="299">
        <v>-25.93257146367614</v>
      </c>
      <c r="E10" s="299">
        <v>20</v>
      </c>
      <c r="G10" s="227">
        <v>3</v>
      </c>
      <c r="H10" s="229">
        <v>0.85</v>
      </c>
      <c r="I10" s="228">
        <v>7220.0025061970055</v>
      </c>
      <c r="J10" s="121"/>
      <c r="K10" s="122"/>
      <c r="L10" s="122"/>
      <c r="M10" s="122"/>
      <c r="N10" s="123"/>
      <c r="O10" s="122"/>
      <c r="P10" s="124"/>
      <c r="Q10" s="123"/>
      <c r="R10" s="122"/>
      <c r="S10" s="122"/>
    </row>
    <row r="11" spans="2:26">
      <c r="B11" s="298">
        <v>41426.284722222255</v>
      </c>
      <c r="C11" s="299">
        <v>4865.6634146351462</v>
      </c>
      <c r="D11" s="299">
        <v>-46.041055071071241</v>
      </c>
      <c r="E11" s="299">
        <v>20</v>
      </c>
      <c r="G11" s="227">
        <v>4</v>
      </c>
      <c r="H11" s="229">
        <v>0.79999999999999993</v>
      </c>
      <c r="I11" s="228">
        <v>6983.6954506978182</v>
      </c>
      <c r="J11" s="121"/>
      <c r="K11" s="122"/>
      <c r="L11" s="122"/>
      <c r="M11" s="122"/>
      <c r="O11" s="122"/>
      <c r="P11" s="122"/>
      <c r="R11" s="122"/>
      <c r="S11" s="122"/>
    </row>
    <row r="12" spans="2:26">
      <c r="B12" s="298">
        <v>41426.291666666701</v>
      </c>
      <c r="C12" s="299">
        <v>4905.4876885452486</v>
      </c>
      <c r="D12" s="299">
        <v>-46.226345700560159</v>
      </c>
      <c r="E12" s="299">
        <v>19</v>
      </c>
      <c r="G12" s="227">
        <v>5</v>
      </c>
      <c r="H12" s="229">
        <v>0.74999999999999989</v>
      </c>
      <c r="I12" s="228">
        <v>6806.575046611807</v>
      </c>
      <c r="J12" s="125"/>
      <c r="K12" s="122"/>
      <c r="L12" s="122"/>
      <c r="M12" s="122"/>
      <c r="N12" s="122"/>
      <c r="O12" s="122"/>
      <c r="P12" s="124"/>
      <c r="Q12" s="122"/>
      <c r="R12" s="122"/>
      <c r="S12" s="122"/>
    </row>
    <row r="13" spans="2:26">
      <c r="B13" s="298">
        <v>41426.298611111146</v>
      </c>
      <c r="C13" s="299">
        <v>4983.9433235494444</v>
      </c>
      <c r="D13" s="299">
        <v>4.3633445302793916</v>
      </c>
      <c r="E13" s="299">
        <v>19</v>
      </c>
      <c r="G13" s="227">
        <v>6</v>
      </c>
      <c r="H13" s="229">
        <v>0.69999999999999984</v>
      </c>
      <c r="I13" s="228">
        <v>6621.218296801726</v>
      </c>
    </row>
    <row r="14" spans="2:26">
      <c r="B14" s="298">
        <v>41426.305555555591</v>
      </c>
      <c r="C14" s="299">
        <v>5016.1726128530809</v>
      </c>
      <c r="D14" s="299">
        <v>-7.9751253111853657</v>
      </c>
      <c r="E14" s="299">
        <v>18</v>
      </c>
      <c r="G14" s="227">
        <v>7</v>
      </c>
      <c r="H14" s="229">
        <v>0.6499999999999998</v>
      </c>
      <c r="I14" s="228">
        <v>6482.0196737416063</v>
      </c>
    </row>
    <row r="15" spans="2:26">
      <c r="B15" s="298">
        <v>41426.312500000036</v>
      </c>
      <c r="C15" s="299">
        <v>5048.4019021567165</v>
      </c>
      <c r="D15" s="299">
        <v>-10.118783776714736</v>
      </c>
      <c r="E15" s="299">
        <v>18</v>
      </c>
      <c r="G15" s="227">
        <v>8</v>
      </c>
      <c r="H15" s="229">
        <v>0.59999999999999976</v>
      </c>
      <c r="I15" s="228">
        <v>6382.6204488179255</v>
      </c>
      <c r="K15" s="62"/>
      <c r="L15" s="62"/>
      <c r="M15" s="62"/>
      <c r="N15" s="62"/>
      <c r="O15" s="126"/>
      <c r="P15" s="127"/>
      <c r="Q15" s="128"/>
      <c r="R15" s="62"/>
      <c r="S15" s="62"/>
    </row>
    <row r="16" spans="2:26">
      <c r="B16" s="298">
        <v>41426.319444444482</v>
      </c>
      <c r="C16" s="299">
        <v>5080.6311914603521</v>
      </c>
      <c r="D16" s="299">
        <v>15.992159020166582</v>
      </c>
      <c r="E16" s="299">
        <v>18</v>
      </c>
      <c r="G16" s="227">
        <v>9</v>
      </c>
      <c r="H16" s="229">
        <v>0.54999999999999971</v>
      </c>
      <c r="I16" s="228">
        <v>6284.8666769343899</v>
      </c>
      <c r="K16" s="62"/>
      <c r="L16" s="62"/>
      <c r="M16" s="62"/>
      <c r="P16" s="62"/>
      <c r="Q16" s="62"/>
      <c r="R16" s="62"/>
      <c r="S16" s="62"/>
    </row>
    <row r="17" spans="2:19">
      <c r="B17" s="298">
        <v>41426.326388888927</v>
      </c>
      <c r="C17" s="299">
        <v>5112.8604807639886</v>
      </c>
      <c r="D17" s="299">
        <v>31.140239242788994</v>
      </c>
      <c r="E17" s="299">
        <v>18</v>
      </c>
      <c r="G17" s="227">
        <v>10</v>
      </c>
      <c r="H17" s="229">
        <v>0.49999999999999972</v>
      </c>
      <c r="I17" s="228">
        <v>6158.243562348599</v>
      </c>
      <c r="K17" s="62"/>
      <c r="L17" s="62"/>
      <c r="M17" s="62"/>
      <c r="P17" s="62"/>
      <c r="Q17" s="62"/>
      <c r="R17" s="62"/>
      <c r="S17" s="62"/>
    </row>
    <row r="18" spans="2:19">
      <c r="B18" s="298">
        <v>41426.333333333372</v>
      </c>
      <c r="C18" s="299">
        <v>5145.0897700676242</v>
      </c>
      <c r="D18" s="299">
        <v>12.000500989051943</v>
      </c>
      <c r="E18" s="299">
        <v>17</v>
      </c>
      <c r="G18" s="227">
        <v>11</v>
      </c>
      <c r="H18" s="229">
        <v>0.44999999999999973</v>
      </c>
      <c r="I18" s="228">
        <v>6022.6943773680541</v>
      </c>
      <c r="K18" s="62"/>
      <c r="L18" s="62"/>
      <c r="M18" s="62"/>
      <c r="N18" s="62"/>
      <c r="O18" s="62"/>
      <c r="P18" s="62"/>
      <c r="Q18" s="62"/>
      <c r="R18" s="62"/>
      <c r="S18" s="62"/>
    </row>
    <row r="19" spans="2:19">
      <c r="B19" s="298">
        <v>41426.340277777817</v>
      </c>
      <c r="C19" s="299">
        <v>5157.5870827753779</v>
      </c>
      <c r="D19" s="299">
        <v>15.69752530569167</v>
      </c>
      <c r="E19" s="299">
        <v>17</v>
      </c>
      <c r="G19" s="227">
        <v>12</v>
      </c>
      <c r="H19" s="229">
        <v>0.39999999999999974</v>
      </c>
      <c r="I19" s="228">
        <v>5850.3598800659074</v>
      </c>
      <c r="K19" s="62"/>
      <c r="L19" s="62"/>
      <c r="M19" s="62"/>
      <c r="N19" s="62"/>
      <c r="O19" s="62"/>
      <c r="P19" s="62"/>
      <c r="Q19" s="62"/>
      <c r="R19" s="62"/>
      <c r="S19" s="62"/>
    </row>
    <row r="20" spans="2:19">
      <c r="B20" s="298">
        <v>41426.347222222263</v>
      </c>
      <c r="C20" s="299">
        <v>5182.0848964721836</v>
      </c>
      <c r="D20" s="299">
        <v>-22.182635749292785</v>
      </c>
      <c r="E20" s="299">
        <v>17</v>
      </c>
      <c r="G20" s="227">
        <v>13</v>
      </c>
      <c r="H20" s="229">
        <v>0.34999999999999976</v>
      </c>
      <c r="I20" s="228">
        <v>5720.1032612074141</v>
      </c>
      <c r="K20" s="62"/>
      <c r="L20" s="62"/>
      <c r="M20" s="62"/>
      <c r="N20" s="62"/>
      <c r="O20" s="62"/>
      <c r="P20" s="62"/>
      <c r="Q20" s="62"/>
      <c r="R20" s="62"/>
      <c r="S20" s="62"/>
    </row>
    <row r="21" spans="2:19">
      <c r="B21" s="298">
        <v>41426.354166666708</v>
      </c>
      <c r="C21" s="299">
        <v>5206.5827101689893</v>
      </c>
      <c r="D21" s="299">
        <v>-5.9035057784794844</v>
      </c>
      <c r="E21" s="299">
        <v>17</v>
      </c>
      <c r="G21" s="227">
        <v>14</v>
      </c>
      <c r="H21" s="229">
        <v>0.29999999999999977</v>
      </c>
      <c r="I21" s="228">
        <v>5568.4240574707328</v>
      </c>
      <c r="K21" s="62"/>
      <c r="L21" s="62"/>
      <c r="M21" s="62"/>
      <c r="N21" s="62"/>
      <c r="O21" s="62"/>
      <c r="P21" s="62"/>
      <c r="Q21" s="62"/>
      <c r="R21" s="62"/>
      <c r="S21" s="62"/>
    </row>
    <row r="22" spans="2:19">
      <c r="B22" s="298">
        <v>41426.361111111153</v>
      </c>
      <c r="C22" s="299">
        <v>5231.0805238657949</v>
      </c>
      <c r="D22" s="299">
        <v>4.4465078796702073</v>
      </c>
      <c r="E22" s="299">
        <v>17</v>
      </c>
      <c r="G22" s="227">
        <v>15</v>
      </c>
      <c r="H22" s="229">
        <v>0.24999999999999978</v>
      </c>
      <c r="I22" s="228">
        <v>5404.2867967202692</v>
      </c>
    </row>
    <row r="23" spans="2:19">
      <c r="B23" s="298">
        <v>41426.368055555598</v>
      </c>
      <c r="C23" s="299">
        <v>5255.5783375625997</v>
      </c>
      <c r="D23" s="299">
        <v>18.307624621112154</v>
      </c>
      <c r="E23" s="299">
        <v>17</v>
      </c>
      <c r="G23" s="227">
        <v>16</v>
      </c>
      <c r="H23" s="229">
        <v>0.19999999999999979</v>
      </c>
      <c r="I23" s="228">
        <v>5274.9644169520498</v>
      </c>
    </row>
    <row r="24" spans="2:19">
      <c r="B24" s="298">
        <v>41426.375000000044</v>
      </c>
      <c r="C24" s="299">
        <v>5280.0761512594054</v>
      </c>
      <c r="D24" s="299">
        <v>9.8803073466451679</v>
      </c>
      <c r="E24" s="299">
        <v>16</v>
      </c>
      <c r="G24" s="227">
        <v>17</v>
      </c>
      <c r="H24" s="229">
        <v>0.1499999999999998</v>
      </c>
      <c r="I24" s="228">
        <v>5133.5562165791061</v>
      </c>
    </row>
    <row r="25" spans="2:19">
      <c r="B25" s="298">
        <v>41426.381944444489</v>
      </c>
      <c r="C25" s="299">
        <v>5278.3609017643148</v>
      </c>
      <c r="D25" s="299">
        <v>-30.192109735726262</v>
      </c>
      <c r="E25" s="299">
        <v>16</v>
      </c>
      <c r="G25" s="227">
        <v>18</v>
      </c>
      <c r="H25" s="229">
        <v>9.9999999999999797E-2</v>
      </c>
      <c r="I25" s="228">
        <v>5005.0890190192758</v>
      </c>
    </row>
    <row r="26" spans="2:19">
      <c r="B26" s="298">
        <v>41426.388888888934</v>
      </c>
      <c r="C26" s="299">
        <v>5286.5259596158694</v>
      </c>
      <c r="D26" s="299">
        <v>11.154896714054303</v>
      </c>
      <c r="E26" s="299">
        <v>16</v>
      </c>
      <c r="G26" s="227">
        <v>19</v>
      </c>
      <c r="H26" s="229">
        <v>4.9999999999999795E-2</v>
      </c>
      <c r="I26" s="228">
        <v>4891.6467648011067</v>
      </c>
    </row>
    <row r="27" spans="2:19">
      <c r="B27" s="298">
        <v>41426.395833333379</v>
      </c>
      <c r="C27" s="299">
        <v>5294.691017467424</v>
      </c>
      <c r="D27" s="299">
        <v>2.450316504086004</v>
      </c>
      <c r="E27" s="299">
        <v>16</v>
      </c>
      <c r="G27" s="227">
        <v>20</v>
      </c>
      <c r="H27" s="230" t="s">
        <v>32</v>
      </c>
      <c r="I27" s="239">
        <v>4521.4387995676379</v>
      </c>
    </row>
    <row r="28" spans="2:19">
      <c r="B28" s="298">
        <v>41426.402777777825</v>
      </c>
      <c r="C28" s="299">
        <v>5302.8560753189786</v>
      </c>
      <c r="D28" s="299">
        <v>24.937186031665988</v>
      </c>
      <c r="E28" s="299">
        <v>16</v>
      </c>
    </row>
    <row r="29" spans="2:19">
      <c r="B29" s="298">
        <v>41426.40972222227</v>
      </c>
      <c r="C29" s="299">
        <v>5311.0211331705323</v>
      </c>
      <c r="D29" s="299">
        <v>-3.7999912496334218</v>
      </c>
      <c r="E29" s="299">
        <v>16</v>
      </c>
    </row>
    <row r="33" spans="2:3">
      <c r="B33" s="62"/>
      <c r="C33" s="62"/>
    </row>
    <row r="58" spans="2:2">
      <c r="B58" s="129"/>
    </row>
    <row r="59" spans="2:2">
      <c r="B59" s="129"/>
    </row>
    <row r="60" spans="2:2">
      <c r="B60" s="129"/>
    </row>
    <row r="61" spans="2:2">
      <c r="B61" s="129"/>
    </row>
    <row r="62" spans="2:2">
      <c r="B62" s="129"/>
    </row>
    <row r="63" spans="2:2">
      <c r="B63" s="129"/>
    </row>
    <row r="64" spans="2:2">
      <c r="B64" s="129"/>
    </row>
    <row r="65" spans="2:2">
      <c r="B65" s="129"/>
    </row>
    <row r="66" spans="2:2">
      <c r="B66" s="129"/>
    </row>
    <row r="67" spans="2:2">
      <c r="B67" s="129"/>
    </row>
    <row r="68" spans="2:2">
      <c r="B68" s="129"/>
    </row>
    <row r="69" spans="2:2">
      <c r="B69" s="129"/>
    </row>
    <row r="70" spans="2:2">
      <c r="B70" s="129"/>
    </row>
    <row r="71" spans="2:2">
      <c r="B71" s="129"/>
    </row>
    <row r="72" spans="2:2">
      <c r="B72" s="129"/>
    </row>
    <row r="73" spans="2:2">
      <c r="B73" s="129"/>
    </row>
    <row r="74" spans="2:2">
      <c r="B74" s="129"/>
    </row>
    <row r="75" spans="2:2">
      <c r="B75" s="129"/>
    </row>
    <row r="76" spans="2:2">
      <c r="B76" s="1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415"/>
  <sheetViews>
    <sheetView topLeftCell="W1" workbookViewId="0">
      <selection activeCell="T7" sqref="T7"/>
    </sheetView>
  </sheetViews>
  <sheetFormatPr defaultRowHeight="15"/>
  <cols>
    <col min="1" max="1" width="15.28515625" customWidth="1"/>
    <col min="14" max="14" width="14.28515625" style="20" customWidth="1"/>
    <col min="16" max="16" width="9.140625" style="7"/>
  </cols>
  <sheetData>
    <row r="1" spans="1:26">
      <c r="A1" s="62" t="s">
        <v>141</v>
      </c>
      <c r="B1" s="189" t="s">
        <v>212</v>
      </c>
    </row>
    <row r="2" spans="1:26" ht="16.5" thickBot="1">
      <c r="A2" s="62"/>
      <c r="B2" s="189"/>
      <c r="Z2" s="141" t="s">
        <v>189</v>
      </c>
    </row>
    <row r="3" spans="1:26">
      <c r="A3" s="12" t="s">
        <v>83</v>
      </c>
      <c r="C3">
        <v>-1337.4379168911837</v>
      </c>
      <c r="D3">
        <v>-5837.1136209713522</v>
      </c>
      <c r="E3">
        <v>-1419.6270417722799</v>
      </c>
      <c r="F3">
        <v>-1145.9369077799629</v>
      </c>
      <c r="G3">
        <v>-1214.9368635023066</v>
      </c>
      <c r="H3">
        <v>-3910.9452388813688</v>
      </c>
      <c r="I3">
        <v>-2310.8587276426424</v>
      </c>
      <c r="J3">
        <v>-2690.4776014088975</v>
      </c>
      <c r="K3">
        <v>-1710.8738958814392</v>
      </c>
      <c r="L3">
        <v>-5495.7161651539109</v>
      </c>
      <c r="M3">
        <v>-6041.2628091909446</v>
      </c>
      <c r="N3" s="20">
        <v>-2449.5220303373453</v>
      </c>
      <c r="O3">
        <v>2046.0302984726077</v>
      </c>
      <c r="P3" s="192">
        <v>4249.3794514324036</v>
      </c>
      <c r="Q3">
        <v>2593.9083958406136</v>
      </c>
      <c r="R3">
        <v>3506.0160172017104</v>
      </c>
      <c r="S3">
        <v>4024.3740931569555</v>
      </c>
      <c r="T3">
        <v>4061.709864369649</v>
      </c>
      <c r="U3">
        <v>3426.3015459888393</v>
      </c>
      <c r="V3">
        <v>1605.8106649988531</v>
      </c>
      <c r="W3">
        <v>-5.4227391032200103</v>
      </c>
    </row>
    <row r="4" spans="1:26">
      <c r="A4" s="12" t="s">
        <v>84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1">
        <v>0</v>
      </c>
      <c r="O4" s="2">
        <v>0</v>
      </c>
      <c r="P4" s="19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</row>
    <row r="5" spans="1:26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 s="20">
        <v>12</v>
      </c>
      <c r="O5">
        <v>13</v>
      </c>
      <c r="P5" s="194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</row>
    <row r="6" spans="1:26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2"/>
      <c r="O6" s="4"/>
      <c r="P6" s="195"/>
      <c r="Q6" s="4"/>
      <c r="R6" s="4"/>
      <c r="S6" s="4"/>
      <c r="T6" s="4"/>
      <c r="U6" s="4"/>
      <c r="V6" s="4"/>
    </row>
    <row r="7" spans="1:26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2"/>
      <c r="O7" s="4"/>
      <c r="P7" s="195"/>
      <c r="Q7" s="4"/>
      <c r="R7" s="4"/>
      <c r="S7" s="4"/>
      <c r="T7" s="4"/>
      <c r="U7" s="4"/>
      <c r="V7" s="4"/>
    </row>
    <row r="8" spans="1:26">
      <c r="A8" s="7" t="s">
        <v>85</v>
      </c>
      <c r="B8" s="6">
        <v>215.16852985578603</v>
      </c>
      <c r="C8" s="4">
        <v>261.08382374604935</v>
      </c>
      <c r="D8" s="4">
        <v>182.82675727507245</v>
      </c>
      <c r="E8" s="4">
        <v>189.49377156024673</v>
      </c>
      <c r="F8" s="4">
        <v>221.64330429232641</v>
      </c>
      <c r="G8" s="4">
        <v>270.79787451555461</v>
      </c>
      <c r="H8" s="4">
        <v>253.06674954744443</v>
      </c>
      <c r="I8" s="4">
        <v>213.08202268070033</v>
      </c>
      <c r="J8" s="4">
        <v>164.16755462771238</v>
      </c>
      <c r="K8" s="4">
        <v>142.63961473776183</v>
      </c>
      <c r="L8" s="4">
        <v>158.02606048009594</v>
      </c>
      <c r="M8" s="4">
        <v>260.28559000247321</v>
      </c>
      <c r="N8" s="22">
        <v>448.1087235576756</v>
      </c>
      <c r="O8" s="4">
        <v>430.5642593919008</v>
      </c>
      <c r="P8" s="195">
        <v>353.16716143064457</v>
      </c>
      <c r="Q8" s="4">
        <v>230.60497305152725</v>
      </c>
      <c r="R8" s="4">
        <v>104.24771240653391</v>
      </c>
      <c r="S8" s="4">
        <v>124.56417867439373</v>
      </c>
      <c r="T8" s="4">
        <v>110.51771572562774</v>
      </c>
      <c r="U8" s="4">
        <v>97.139161787487026</v>
      </c>
      <c r="V8" s="4">
        <v>87.343587624491562</v>
      </c>
    </row>
    <row r="9" spans="1:26">
      <c r="A9" s="7"/>
      <c r="C9" s="13">
        <v>7869.3868132227553</v>
      </c>
      <c r="D9" s="13">
        <v>7474.6269055232715</v>
      </c>
      <c r="E9" s="13">
        <v>7220.0025061970055</v>
      </c>
      <c r="F9" s="13">
        <v>6983.6954506978182</v>
      </c>
      <c r="G9" s="13">
        <v>6806.575046611807</v>
      </c>
      <c r="H9" s="13">
        <v>6621.218296801726</v>
      </c>
      <c r="I9" s="13">
        <v>6482.0196737416063</v>
      </c>
      <c r="J9" s="13">
        <v>6382.6204488179255</v>
      </c>
      <c r="K9" s="13">
        <v>6284.8666769343899</v>
      </c>
      <c r="L9" s="13">
        <v>6158.243562348599</v>
      </c>
      <c r="M9" s="13">
        <v>6022.6943773680541</v>
      </c>
      <c r="N9" s="23">
        <v>5850.3598800659074</v>
      </c>
      <c r="O9" s="13">
        <v>5720.1032612074141</v>
      </c>
      <c r="P9" s="196">
        <v>5568.4240574707328</v>
      </c>
      <c r="Q9" s="13">
        <v>5404.2867967202692</v>
      </c>
      <c r="R9" s="13">
        <v>5274.9644169520498</v>
      </c>
      <c r="S9" s="13">
        <v>5133.5562165791061</v>
      </c>
      <c r="T9" s="13">
        <v>5005.0890190192758</v>
      </c>
      <c r="U9" s="13">
        <v>4891.6467648011067</v>
      </c>
      <c r="V9" s="13">
        <v>4521.4387995676379</v>
      </c>
    </row>
    <row r="10" spans="1:26">
      <c r="A10" s="7" t="s">
        <v>86</v>
      </c>
      <c r="B10" s="6">
        <v>-191.41835157094289</v>
      </c>
      <c r="C10" s="4">
        <v>-177.25697646905797</v>
      </c>
      <c r="D10" s="4">
        <v>-254.26025516536279</v>
      </c>
      <c r="E10" s="4">
        <v>-161.37087774991758</v>
      </c>
      <c r="F10" s="4">
        <v>-254.54512816427328</v>
      </c>
      <c r="G10" s="4">
        <v>-271.33336080645506</v>
      </c>
      <c r="H10" s="4">
        <v>-326.98022503148042</v>
      </c>
      <c r="I10" s="4">
        <v>-232.13862751504064</v>
      </c>
      <c r="J10" s="4">
        <v>-181.68482643479382</v>
      </c>
      <c r="K10" s="4">
        <v>-178.56593576068531</v>
      </c>
      <c r="L10" s="4">
        <v>-210.19004497189644</v>
      </c>
      <c r="M10" s="4">
        <v>-258.49102631389854</v>
      </c>
      <c r="N10" s="22">
        <v>-224.62034454900146</v>
      </c>
      <c r="O10" s="4">
        <v>-236.94510284915376</v>
      </c>
      <c r="P10" s="195">
        <v>-149.35942794703035</v>
      </c>
      <c r="Q10" s="4">
        <v>-163.10718532860216</v>
      </c>
      <c r="R10" s="4">
        <v>-153.0638584450906</v>
      </c>
      <c r="S10" s="4">
        <v>-95.518517358011437</v>
      </c>
      <c r="T10" s="4">
        <v>-69.190151180951759</v>
      </c>
      <c r="U10" s="4">
        <v>-51.010296525567092</v>
      </c>
      <c r="V10" s="4">
        <v>-178.73486285258645</v>
      </c>
    </row>
    <row r="11" spans="1:26">
      <c r="A11" s="6"/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2"/>
      <c r="O11" s="4"/>
      <c r="P11" s="195"/>
      <c r="Q11" s="4"/>
      <c r="R11" s="4"/>
      <c r="S11" s="4"/>
      <c r="T11" s="4"/>
      <c r="U11" s="4"/>
      <c r="V11" s="4"/>
    </row>
    <row r="12" spans="1:26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2"/>
      <c r="O12" s="4"/>
      <c r="P12" s="195"/>
      <c r="Q12" s="4"/>
      <c r="R12" s="4"/>
      <c r="S12" s="4"/>
      <c r="T12" s="4"/>
      <c r="U12" s="4"/>
      <c r="V12" s="4"/>
    </row>
    <row r="13" spans="1:26">
      <c r="P13" s="194"/>
    </row>
    <row r="14" spans="1:26">
      <c r="C14">
        <v>2013</v>
      </c>
      <c r="P14" s="194"/>
    </row>
    <row r="15" spans="1:26">
      <c r="P15" s="194"/>
    </row>
    <row r="16" spans="1:26">
      <c r="C16">
        <v>-72.546610837062872</v>
      </c>
      <c r="D16">
        <v>-159.06714854890924</v>
      </c>
      <c r="E16">
        <v>0.72603508542215422</v>
      </c>
      <c r="F16">
        <v>-47.04918011945847</v>
      </c>
      <c r="G16">
        <v>-113.80432992545957</v>
      </c>
      <c r="H16">
        <v>-4.9292654670316551</v>
      </c>
      <c r="I16">
        <v>-1.1303584352408507</v>
      </c>
      <c r="J16">
        <v>-34.647344412034727</v>
      </c>
      <c r="K16">
        <v>-46.774140488724697</v>
      </c>
      <c r="L16">
        <v>-14.013013867616792</v>
      </c>
      <c r="M16">
        <v>-39.023591979203957</v>
      </c>
      <c r="N16" s="24">
        <v>-24.3738578052089</v>
      </c>
      <c r="O16">
        <v>-41.624651821215593</v>
      </c>
      <c r="P16" s="194">
        <v>-2.2584141006072969</v>
      </c>
      <c r="Q16">
        <v>-36.2682206454474</v>
      </c>
      <c r="R16">
        <v>9.8803073466451679</v>
      </c>
      <c r="S16">
        <v>12.000500989051943</v>
      </c>
      <c r="T16">
        <v>-7.9751253111853657</v>
      </c>
      <c r="U16">
        <v>-46.226345700560159</v>
      </c>
      <c r="V16">
        <v>63.796202713289858</v>
      </c>
      <c r="W16">
        <v>-5.4227391032200103</v>
      </c>
    </row>
    <row r="17" spans="3:22">
      <c r="C17">
        <v>-116.17706764867671</v>
      </c>
      <c r="D17">
        <v>21.862422103222343</v>
      </c>
      <c r="E17">
        <v>-24.794184279635374</v>
      </c>
      <c r="F17">
        <v>-10.801745452133218</v>
      </c>
      <c r="G17">
        <v>-111.34473801972399</v>
      </c>
      <c r="H17">
        <v>9.1247944645028838</v>
      </c>
      <c r="I17">
        <v>14.168529447064429</v>
      </c>
      <c r="J17">
        <v>-63.753621319187005</v>
      </c>
      <c r="K17">
        <v>1.8177961913334002</v>
      </c>
      <c r="L17">
        <v>-57.135649368126906</v>
      </c>
      <c r="M17">
        <v>-6.2542421354719409</v>
      </c>
      <c r="N17" s="24">
        <v>-55.426593954509372</v>
      </c>
      <c r="O17">
        <v>24.710930100708538</v>
      </c>
      <c r="P17" s="194">
        <v>33.540063380001811</v>
      </c>
      <c r="Q17">
        <v>20.270832952276578</v>
      </c>
      <c r="R17">
        <v>-30.192109735726262</v>
      </c>
      <c r="S17">
        <v>15.69752530569167</v>
      </c>
      <c r="T17">
        <v>-10.118783776714736</v>
      </c>
      <c r="U17">
        <v>4.3633445302793916</v>
      </c>
      <c r="V17">
        <v>-25.140036786009659</v>
      </c>
    </row>
    <row r="18" spans="3:22">
      <c r="C18">
        <v>-104.21722912642872</v>
      </c>
      <c r="D18">
        <v>26.192666065168851</v>
      </c>
      <c r="E18">
        <v>-52.872222400797909</v>
      </c>
      <c r="F18">
        <v>-57.893654351702935</v>
      </c>
      <c r="G18">
        <v>2.4919880790148454</v>
      </c>
      <c r="H18">
        <v>-25.041638462848823</v>
      </c>
      <c r="I18">
        <v>55.80353943528462</v>
      </c>
      <c r="J18">
        <v>-74.838230186382134</v>
      </c>
      <c r="K18">
        <v>-71.366158623360207</v>
      </c>
      <c r="L18">
        <v>-91.150113812526797</v>
      </c>
      <c r="M18">
        <v>-28.50892208706864</v>
      </c>
      <c r="N18" s="24">
        <v>-59.813514419808598</v>
      </c>
      <c r="O18">
        <v>-10.084116615395942</v>
      </c>
      <c r="P18" s="194">
        <v>35.255960802832305</v>
      </c>
      <c r="Q18">
        <v>-16.338420129587576</v>
      </c>
      <c r="R18">
        <v>11.154896714054303</v>
      </c>
      <c r="S18">
        <v>-22.182635749292785</v>
      </c>
      <c r="T18">
        <v>15.992159020166582</v>
      </c>
      <c r="U18">
        <v>-13.386559857726752</v>
      </c>
      <c r="V18">
        <v>-17.758456827022201</v>
      </c>
    </row>
    <row r="19" spans="3:22">
      <c r="C19">
        <v>-115.80005377149791</v>
      </c>
      <c r="D19">
        <v>39.187184497126509</v>
      </c>
      <c r="E19">
        <v>-32.102703301500696</v>
      </c>
      <c r="F19">
        <v>-59.55686347811934</v>
      </c>
      <c r="G19">
        <v>-27.985883257660134</v>
      </c>
      <c r="H19">
        <v>37.929072011898825</v>
      </c>
      <c r="I19">
        <v>144.09277618436954</v>
      </c>
      <c r="J19">
        <v>30.186389231801513</v>
      </c>
      <c r="K19">
        <v>-68.4767123048332</v>
      </c>
      <c r="L19">
        <v>-79.408824065844783</v>
      </c>
      <c r="M19">
        <v>-21.878026858612429</v>
      </c>
      <c r="N19" s="24">
        <v>-27.860023960996841</v>
      </c>
      <c r="O19">
        <v>-6.5969503747528506</v>
      </c>
      <c r="P19" s="194">
        <v>11.810983261265392</v>
      </c>
      <c r="Q19">
        <v>2.5257394167228995</v>
      </c>
      <c r="R19">
        <v>2.450316504086004</v>
      </c>
      <c r="S19">
        <v>-5.9035057784794844</v>
      </c>
      <c r="T19">
        <v>31.140239242788994</v>
      </c>
      <c r="U19">
        <v>18.688628153400714</v>
      </c>
      <c r="V19">
        <v>7.9929915503389566</v>
      </c>
    </row>
    <row r="20" spans="3:22">
      <c r="C20">
        <v>-17.327460442193114</v>
      </c>
      <c r="D20">
        <v>35.277741213386435</v>
      </c>
      <c r="E20">
        <v>-53.420858025241614</v>
      </c>
      <c r="F20">
        <v>-60.151066206016367</v>
      </c>
      <c r="G20">
        <v>-26.748642442235905</v>
      </c>
      <c r="H20">
        <v>-34.505666543602274</v>
      </c>
      <c r="I20">
        <v>76.533396600447304</v>
      </c>
      <c r="J20">
        <v>21.698104137024529</v>
      </c>
      <c r="K20">
        <v>-92.431540176574345</v>
      </c>
      <c r="L20">
        <v>-112.85144982616293</v>
      </c>
      <c r="M20">
        <v>-48.089643481148414</v>
      </c>
      <c r="N20" s="24">
        <v>4.0310284210008831</v>
      </c>
      <c r="O20">
        <v>-22.724182174882117</v>
      </c>
      <c r="P20" s="194">
        <v>4.984490903414553</v>
      </c>
      <c r="Q20">
        <v>-17.602629952371899</v>
      </c>
      <c r="R20">
        <v>24.937186031665988</v>
      </c>
      <c r="S20">
        <v>4.4465078796702073</v>
      </c>
      <c r="T20">
        <v>63.262192380705528</v>
      </c>
      <c r="U20">
        <v>34.098609898169343</v>
      </c>
      <c r="V20">
        <v>-13.833404514030008</v>
      </c>
    </row>
    <row r="21" spans="3:22">
      <c r="C21">
        <v>-53.609209112738426</v>
      </c>
      <c r="D21">
        <v>69.451895519775462</v>
      </c>
      <c r="E21">
        <v>-18.997476366944284</v>
      </c>
      <c r="F21">
        <v>-25.213557253819999</v>
      </c>
      <c r="G21">
        <v>-82.011619827495451</v>
      </c>
      <c r="H21">
        <v>-10.313957090296753</v>
      </c>
      <c r="I21">
        <v>61.86563930554621</v>
      </c>
      <c r="J21">
        <v>64.519137940766996</v>
      </c>
      <c r="K21">
        <v>-82.888359243993364</v>
      </c>
      <c r="L21">
        <v>-103.19063551791714</v>
      </c>
      <c r="M21">
        <v>-101.15395381576127</v>
      </c>
      <c r="N21" s="24">
        <v>47.11352507880656</v>
      </c>
      <c r="O21">
        <v>-19.475102278641316</v>
      </c>
      <c r="P21" s="194">
        <v>17.409727874991404</v>
      </c>
      <c r="Q21">
        <v>21.01519302574161</v>
      </c>
      <c r="R21">
        <v>-3.7999912496334218</v>
      </c>
      <c r="S21">
        <v>18.307624621112154</v>
      </c>
      <c r="T21">
        <v>86.531429262811798</v>
      </c>
      <c r="U21">
        <v>24.751482907506215</v>
      </c>
      <c r="V21">
        <v>17.760182865814386</v>
      </c>
    </row>
    <row r="22" spans="3:22">
      <c r="C22">
        <v>-40.086189793170888</v>
      </c>
      <c r="D22">
        <v>68.021746237296611</v>
      </c>
      <c r="E22">
        <v>12.628801800446126</v>
      </c>
      <c r="F22">
        <v>-13.024111886516948</v>
      </c>
      <c r="G22">
        <v>-115.71879518536934</v>
      </c>
      <c r="H22">
        <v>-21.144373720366275</v>
      </c>
      <c r="I22">
        <v>-22.78343379904436</v>
      </c>
      <c r="J22">
        <v>49.29673955965427</v>
      </c>
      <c r="K22">
        <v>-88.071064227526222</v>
      </c>
      <c r="L22">
        <v>-69.571892737170856</v>
      </c>
      <c r="M22">
        <v>-105.26526971984276</v>
      </c>
      <c r="N22" s="24">
        <v>71.565909864259083</v>
      </c>
      <c r="O22">
        <v>-12.287080121658619</v>
      </c>
      <c r="P22" s="194">
        <v>-6.8579027390078409</v>
      </c>
      <c r="Q22">
        <v>-19.225446495127471</v>
      </c>
      <c r="R22">
        <v>-18.134142967374828</v>
      </c>
      <c r="S22">
        <v>44.113279290946593</v>
      </c>
      <c r="T22">
        <v>6.4071575633242901</v>
      </c>
      <c r="U22">
        <v>-11.298354781602939</v>
      </c>
      <c r="V22">
        <v>-20.571685432645609</v>
      </c>
    </row>
    <row r="23" spans="3:22">
      <c r="C23">
        <v>-104.7641741458865</v>
      </c>
      <c r="D23">
        <v>-0.97867909751403204</v>
      </c>
      <c r="E23">
        <v>-46.603654369223477</v>
      </c>
      <c r="F23">
        <v>-22.936642962487895</v>
      </c>
      <c r="G23">
        <v>-112.31038651309336</v>
      </c>
      <c r="H23">
        <v>-25.566731955049363</v>
      </c>
      <c r="I23">
        <v>-6.4122173803971236</v>
      </c>
      <c r="J23">
        <v>109.20526817540758</v>
      </c>
      <c r="K23">
        <v>-106.94675079756234</v>
      </c>
      <c r="L23">
        <v>-71.687198255102885</v>
      </c>
      <c r="M23">
        <v>-74.954060980980103</v>
      </c>
      <c r="N23" s="24">
        <v>49.738592829203299</v>
      </c>
      <c r="O23">
        <v>-26.434408687312498</v>
      </c>
      <c r="P23" s="194">
        <v>-0.75959301463717566</v>
      </c>
      <c r="Q23">
        <v>3.065423618370005</v>
      </c>
      <c r="R23">
        <v>-32.93318411056498</v>
      </c>
      <c r="S23">
        <v>37.618809889482691</v>
      </c>
      <c r="T23">
        <v>-16.088931358743139</v>
      </c>
      <c r="U23">
        <v>-0.79099291626789636</v>
      </c>
      <c r="V23">
        <v>28.574287573024776</v>
      </c>
    </row>
    <row r="24" spans="3:22">
      <c r="C24">
        <v>-93.061870234645539</v>
      </c>
      <c r="D24">
        <v>3.3036751047357029</v>
      </c>
      <c r="E24">
        <v>-54.167645237575016</v>
      </c>
      <c r="F24">
        <v>22.449373375684445</v>
      </c>
      <c r="G24">
        <v>33.213800956120394</v>
      </c>
      <c r="H24">
        <v>-45.799648686843284</v>
      </c>
      <c r="I24">
        <v>14.127542790284679</v>
      </c>
      <c r="J24">
        <v>106.65382166298696</v>
      </c>
      <c r="K24">
        <v>-127.05337980127206</v>
      </c>
      <c r="L24">
        <v>-24.75746406264534</v>
      </c>
      <c r="M24">
        <v>-51.060907306000445</v>
      </c>
      <c r="N24" s="24">
        <v>50.746082060530171</v>
      </c>
      <c r="O24">
        <v>-14.468931103468094</v>
      </c>
      <c r="P24" s="194">
        <v>-27.745858892480101</v>
      </c>
      <c r="Q24">
        <v>30.385709246423176</v>
      </c>
      <c r="R24">
        <v>-23.122674398905474</v>
      </c>
      <c r="S24">
        <v>45.283285317324953</v>
      </c>
      <c r="T24">
        <v>10.145760282543961</v>
      </c>
      <c r="U24">
        <v>-0.78977104446948942</v>
      </c>
      <c r="V24">
        <v>13.883787802706138</v>
      </c>
    </row>
    <row r="25" spans="3:22">
      <c r="C25">
        <v>-45.506814629678047</v>
      </c>
      <c r="D25">
        <v>-36.723407262226829</v>
      </c>
      <c r="E25">
        <v>7.7650780396634218</v>
      </c>
      <c r="F25">
        <v>-9.8941718502701406</v>
      </c>
      <c r="G25">
        <v>95.918227992890024</v>
      </c>
      <c r="H25">
        <v>-21.373191461321767</v>
      </c>
      <c r="I25">
        <v>-7.2215684735620016</v>
      </c>
      <c r="J25">
        <v>-24.272313900271911</v>
      </c>
      <c r="K25">
        <v>24.923744110495136</v>
      </c>
      <c r="L25">
        <v>-66.950768327016704</v>
      </c>
      <c r="M25">
        <v>17.876043283578838</v>
      </c>
      <c r="N25" s="24">
        <v>45.924202398388843</v>
      </c>
      <c r="O25">
        <v>-47.198110578337946</v>
      </c>
      <c r="P25" s="194">
        <v>-26.243236703713592</v>
      </c>
      <c r="Q25">
        <v>29.520286790370847</v>
      </c>
      <c r="R25">
        <v>-27.449173583119773</v>
      </c>
      <c r="S25">
        <v>8.2796070925405729</v>
      </c>
      <c r="T25">
        <v>-26.301040029701653</v>
      </c>
      <c r="U25">
        <v>3.4843131204115707</v>
      </c>
      <c r="V25">
        <v>16.343463839068136</v>
      </c>
    </row>
    <row r="26" spans="3:22">
      <c r="C26">
        <v>-70.123162742543172</v>
      </c>
      <c r="D26">
        <v>-56.687726923705668</v>
      </c>
      <c r="E26">
        <v>-20.070496513649232</v>
      </c>
      <c r="F26">
        <v>-12.040170486054194</v>
      </c>
      <c r="G26">
        <v>90.825520935421082</v>
      </c>
      <c r="H26">
        <v>21.929621801275971</v>
      </c>
      <c r="I26">
        <v>22.437730957983149</v>
      </c>
      <c r="J26">
        <v>-36.48283516925494</v>
      </c>
      <c r="K26">
        <v>73.841461355347747</v>
      </c>
      <c r="L26">
        <v>-78.01596140059246</v>
      </c>
      <c r="M26">
        <v>-5.7133927653485443</v>
      </c>
      <c r="N26" s="24">
        <v>-51.427144367040455</v>
      </c>
      <c r="O26">
        <v>-42.367074065050474</v>
      </c>
      <c r="P26" s="194">
        <v>-13.8827829160291</v>
      </c>
      <c r="Q26">
        <v>34.111089640510727</v>
      </c>
      <c r="R26">
        <v>-45.36129227417041</v>
      </c>
      <c r="S26">
        <v>-35.352534268695308</v>
      </c>
      <c r="T26">
        <v>-15.864515222928276</v>
      </c>
      <c r="U26">
        <v>23.569173805069113</v>
      </c>
      <c r="V26">
        <v>24.530583773949729</v>
      </c>
    </row>
    <row r="27" spans="3:22">
      <c r="C27">
        <v>-96.402695088560904</v>
      </c>
      <c r="D27">
        <v>-29.656890640360871</v>
      </c>
      <c r="E27">
        <v>6.5864628075505607</v>
      </c>
      <c r="F27">
        <v>-4.1526937037488096</v>
      </c>
      <c r="G27">
        <v>54.806829651374755</v>
      </c>
      <c r="H27">
        <v>-18.747372841577999</v>
      </c>
      <c r="I27">
        <v>12.297669249596765</v>
      </c>
      <c r="J27">
        <v>-73.193450356085123</v>
      </c>
      <c r="K27">
        <v>104.93528114943638</v>
      </c>
      <c r="L27">
        <v>-93.889551614670381</v>
      </c>
      <c r="M27">
        <v>9.7747505461675246</v>
      </c>
      <c r="N27" s="24">
        <v>-76.995797701887568</v>
      </c>
      <c r="O27">
        <v>-2.3237572720545359</v>
      </c>
      <c r="P27" s="194">
        <v>-51.885513361494304</v>
      </c>
      <c r="Q27">
        <v>32.302992471322796</v>
      </c>
      <c r="R27">
        <v>-27.646995331065227</v>
      </c>
      <c r="S27">
        <v>-52.324700323736579</v>
      </c>
      <c r="T27">
        <v>-59.204648054704194</v>
      </c>
      <c r="U27">
        <v>-19.101928843975656</v>
      </c>
      <c r="V27">
        <v>9.0570134775080078</v>
      </c>
    </row>
    <row r="28" spans="3:22">
      <c r="C28">
        <v>-161.28570806608968</v>
      </c>
      <c r="D28">
        <v>-12.825713094197454</v>
      </c>
      <c r="E28">
        <v>17.119335519862943</v>
      </c>
      <c r="F28">
        <v>25.290761850205854</v>
      </c>
      <c r="G28">
        <v>78.904826345799847</v>
      </c>
      <c r="H28">
        <v>-14.352430492522217</v>
      </c>
      <c r="I28">
        <v>-5.0469252267494085</v>
      </c>
      <c r="J28">
        <v>-60.988130687772355</v>
      </c>
      <c r="K28">
        <v>104.51450390271202</v>
      </c>
      <c r="L28">
        <v>-74.879621870322808</v>
      </c>
      <c r="M28">
        <v>-148.99143335999179</v>
      </c>
      <c r="N28" s="24">
        <v>-57.906732251130961</v>
      </c>
      <c r="O28">
        <v>-4.3093785577812014</v>
      </c>
      <c r="P28" s="194">
        <v>-47.809960424662677</v>
      </c>
      <c r="Q28">
        <v>25.69676002788492</v>
      </c>
      <c r="R28">
        <v>36.968572921788109</v>
      </c>
      <c r="S28">
        <v>-42.222051696772724</v>
      </c>
      <c r="T28">
        <v>63.341614544625372</v>
      </c>
      <c r="U28">
        <v>-31.485190746626358</v>
      </c>
      <c r="V28">
        <v>15.544348179845656</v>
      </c>
    </row>
    <row r="29" spans="3:22">
      <c r="C29">
        <v>-157.30593130464422</v>
      </c>
      <c r="D29">
        <v>41.322858937746787</v>
      </c>
      <c r="E29">
        <v>-0.37680505823027488</v>
      </c>
      <c r="F29">
        <v>15.068829710339742</v>
      </c>
      <c r="G29">
        <v>13.378104169962171</v>
      </c>
      <c r="H29">
        <v>-55.360250009716765</v>
      </c>
      <c r="I29">
        <v>-2.7212985227533864</v>
      </c>
      <c r="J29">
        <v>-30.144985803802228</v>
      </c>
      <c r="K29">
        <v>109.75846458628621</v>
      </c>
      <c r="L29">
        <v>-133.26486950358594</v>
      </c>
      <c r="M29">
        <v>-126.71277560791987</v>
      </c>
      <c r="N29" s="24">
        <v>-88.664577811115123</v>
      </c>
      <c r="O29">
        <v>57.334753834540606</v>
      </c>
      <c r="P29" s="194">
        <v>18.067363717486842</v>
      </c>
      <c r="Q29">
        <v>0.83181996099119715</v>
      </c>
      <c r="R29">
        <v>21.189230931177917</v>
      </c>
      <c r="S29">
        <v>-55.967628167464682</v>
      </c>
      <c r="T29">
        <v>111.71984249302022</v>
      </c>
      <c r="U29">
        <v>12.177375877537997</v>
      </c>
      <c r="V29">
        <v>-20.263110346272697</v>
      </c>
    </row>
    <row r="30" spans="3:22">
      <c r="C30">
        <v>-184.8595359671499</v>
      </c>
      <c r="D30">
        <v>69.246806005174221</v>
      </c>
      <c r="E30">
        <v>49.821246207345212</v>
      </c>
      <c r="F30">
        <v>45.49482494372387</v>
      </c>
      <c r="G30">
        <v>-49.821972659831772</v>
      </c>
      <c r="H30">
        <v>-22.742772667171266</v>
      </c>
      <c r="I30">
        <v>-30.065543185738534</v>
      </c>
      <c r="J30">
        <v>-25.46695819733759</v>
      </c>
      <c r="K30">
        <v>96.572665138023694</v>
      </c>
      <c r="L30">
        <v>-40.658838399570413</v>
      </c>
      <c r="M30">
        <v>-127.31589802247345</v>
      </c>
      <c r="N30" s="24">
        <v>-93.041637467170403</v>
      </c>
      <c r="O30">
        <v>-12.778149423946161</v>
      </c>
      <c r="P30" s="194">
        <v>-34.014119562664746</v>
      </c>
      <c r="Q30">
        <v>25.427667962550913</v>
      </c>
      <c r="R30">
        <v>-27.699138435703389</v>
      </c>
      <c r="S30">
        <v>-40.902530810031749</v>
      </c>
      <c r="T30">
        <v>22.491180979898672</v>
      </c>
      <c r="U30">
        <v>22.195764950432931</v>
      </c>
      <c r="V30">
        <v>18.50046298766938</v>
      </c>
    </row>
    <row r="31" spans="3:22">
      <c r="C31">
        <v>-43.543547197792577</v>
      </c>
      <c r="D31">
        <v>60.416598028044064</v>
      </c>
      <c r="E31">
        <v>-28.20823461613054</v>
      </c>
      <c r="F31">
        <v>-67.592334547070095</v>
      </c>
      <c r="G31">
        <v>-3.0643667910580916</v>
      </c>
      <c r="H31">
        <v>-77.401597509685416</v>
      </c>
      <c r="I31">
        <v>-20.812359717424442</v>
      </c>
      <c r="J31">
        <v>9.039074506000361</v>
      </c>
      <c r="K31">
        <v>59.10612044262416</v>
      </c>
      <c r="L31">
        <v>16.590824008045274</v>
      </c>
      <c r="M31">
        <v>-30.531046117568621</v>
      </c>
      <c r="N31" s="24">
        <v>-36.87910555020062</v>
      </c>
      <c r="O31">
        <v>-15.689288916686564</v>
      </c>
      <c r="P31" s="194">
        <v>5.0148799452699677</v>
      </c>
      <c r="Q31">
        <v>27.386023008584743</v>
      </c>
      <c r="R31">
        <v>-13.779329295518437</v>
      </c>
      <c r="S31">
        <v>27.534546358631815</v>
      </c>
      <c r="T31">
        <v>-13.388864795982045</v>
      </c>
      <c r="U31">
        <v>-3.657143431507393</v>
      </c>
      <c r="V31">
        <v>-20.268234109906189</v>
      </c>
    </row>
    <row r="32" spans="3:22">
      <c r="C32">
        <v>-42.740182469313368</v>
      </c>
      <c r="D32">
        <v>99.824558970796716</v>
      </c>
      <c r="E32">
        <v>-42.845511387207807</v>
      </c>
      <c r="F32">
        <v>-81.23421110158688</v>
      </c>
      <c r="G32">
        <v>44.495838819333585</v>
      </c>
      <c r="H32">
        <v>-68.615979196273656</v>
      </c>
      <c r="I32">
        <v>-10.131476511560322</v>
      </c>
      <c r="J32">
        <v>39.135379807605204</v>
      </c>
      <c r="K32">
        <v>46.446434636264712</v>
      </c>
      <c r="L32">
        <v>-0.55215238877553929</v>
      </c>
      <c r="M32">
        <v>-37.148922765131829</v>
      </c>
      <c r="N32" s="24">
        <v>-14.379243703312568</v>
      </c>
      <c r="O32">
        <v>-38.823913059700317</v>
      </c>
      <c r="P32" s="194">
        <v>8.0559512152894968</v>
      </c>
      <c r="Q32">
        <v>9.6514556150432327</v>
      </c>
      <c r="R32">
        <v>-27.47621835683276</v>
      </c>
      <c r="S32">
        <v>55.511811070535259</v>
      </c>
      <c r="T32">
        <v>32.358558870692832</v>
      </c>
      <c r="U32">
        <v>9.3264595950413423</v>
      </c>
      <c r="V32">
        <v>15.215685725704134</v>
      </c>
    </row>
    <row r="33" spans="3:22">
      <c r="C33">
        <v>-88.189711417593571</v>
      </c>
      <c r="D33">
        <v>91.097537588312662</v>
      </c>
      <c r="E33">
        <v>-46.659199545411866</v>
      </c>
      <c r="F33">
        <v>-98.999425897680339</v>
      </c>
      <c r="G33">
        <v>-91.369867003176296</v>
      </c>
      <c r="H33">
        <v>-5.0275202185885064</v>
      </c>
      <c r="I33">
        <v>-47.245566857130143</v>
      </c>
      <c r="J33">
        <v>81.019608820350186</v>
      </c>
      <c r="K33">
        <v>15.660063801829892</v>
      </c>
      <c r="L33">
        <v>2.604949390265574</v>
      </c>
      <c r="M33">
        <v>-46.367470392977339</v>
      </c>
      <c r="N33" s="24">
        <v>-65.598727777631211</v>
      </c>
      <c r="O33">
        <v>-36.905454623836704</v>
      </c>
      <c r="P33" s="194">
        <v>14.639714246878611</v>
      </c>
      <c r="Q33">
        <v>-7.4886046882465962</v>
      </c>
      <c r="R33">
        <v>-28.916412929621401</v>
      </c>
      <c r="S33">
        <v>29.545288830738173</v>
      </c>
      <c r="T33">
        <v>50.291577024137041</v>
      </c>
      <c r="U33">
        <v>19.124918291440736</v>
      </c>
      <c r="V33">
        <v>-16.121518528243541</v>
      </c>
    </row>
    <row r="34" spans="3:22">
      <c r="C34">
        <v>3.8156852294332566</v>
      </c>
      <c r="D34">
        <v>118.85212379555105</v>
      </c>
      <c r="E34">
        <v>-29.879069420534506</v>
      </c>
      <c r="F34">
        <v>-73.137057406216627</v>
      </c>
      <c r="G34">
        <v>-114.20116763871556</v>
      </c>
      <c r="H34">
        <v>-30.220941087200117</v>
      </c>
      <c r="I34">
        <v>8.2981988102810647</v>
      </c>
      <c r="J34">
        <v>133.31423896122851</v>
      </c>
      <c r="K34">
        <v>28.540522826810957</v>
      </c>
      <c r="L34">
        <v>-59.825610599286847</v>
      </c>
      <c r="M34">
        <v>-24.651430764907673</v>
      </c>
      <c r="N34" s="24">
        <v>-57.71355404937367</v>
      </c>
      <c r="O34">
        <v>-37.033817985661699</v>
      </c>
      <c r="P34" s="194">
        <v>41.51691982167722</v>
      </c>
      <c r="Q34">
        <v>-12.034708769003373</v>
      </c>
      <c r="R34">
        <v>97.124334411399104</v>
      </c>
      <c r="S34">
        <v>42.740687519895801</v>
      </c>
      <c r="T34">
        <v>73.234244835784011</v>
      </c>
      <c r="U34">
        <v>14.714901425844801</v>
      </c>
      <c r="V34">
        <v>-25.881506366787107</v>
      </c>
    </row>
    <row r="35" spans="3:22">
      <c r="C35">
        <v>-48.067183057840339</v>
      </c>
      <c r="D35">
        <v>-49.613174068242188</v>
      </c>
      <c r="E35">
        <v>-46.274011774904466</v>
      </c>
      <c r="F35">
        <v>-91.391814438639813</v>
      </c>
      <c r="G35">
        <v>29.654732108327153</v>
      </c>
      <c r="H35">
        <v>-47.228080344687442</v>
      </c>
      <c r="I35">
        <v>17.328844004466191</v>
      </c>
      <c r="J35">
        <v>151.6895576803945</v>
      </c>
      <c r="K35">
        <v>51.99739387469981</v>
      </c>
      <c r="L35">
        <v>-18.774148646702997</v>
      </c>
      <c r="M35">
        <v>-31.453212365097897</v>
      </c>
      <c r="N35" s="24">
        <v>-8.344441086700499</v>
      </c>
      <c r="O35">
        <v>116.79937647242332</v>
      </c>
      <c r="P35" s="194">
        <v>36.185874002841047</v>
      </c>
      <c r="Q35">
        <v>-158.17761231501208</v>
      </c>
      <c r="R35">
        <v>-3.6805238095630557</v>
      </c>
      <c r="S35">
        <v>-8.690239586957432</v>
      </c>
      <c r="T35">
        <v>16.92203741342837</v>
      </c>
      <c r="U35">
        <v>-0.7742948544319006</v>
      </c>
      <c r="V35">
        <v>-2.7520262774150979</v>
      </c>
    </row>
    <row r="36" spans="3:22">
      <c r="C36">
        <v>-64.523031276814436</v>
      </c>
      <c r="D36">
        <v>-32.612123130379587</v>
      </c>
      <c r="E36">
        <v>22.528105196896831</v>
      </c>
      <c r="F36">
        <v>-144.3798034606034</v>
      </c>
      <c r="G36">
        <v>11.703226371622804</v>
      </c>
      <c r="H36">
        <v>-71.670985644249413</v>
      </c>
      <c r="I36">
        <v>-15.780362312945726</v>
      </c>
      <c r="J36">
        <v>-35.590412530143112</v>
      </c>
      <c r="K36">
        <v>69.96441519623022</v>
      </c>
      <c r="L36">
        <v>26.145696103123555</v>
      </c>
      <c r="M36">
        <v>0.93206058067698905</v>
      </c>
      <c r="N36" s="24">
        <v>-39.973294839522168</v>
      </c>
      <c r="O36">
        <v>106.33444276117098</v>
      </c>
      <c r="P36" s="194">
        <v>55.277951174931331</v>
      </c>
      <c r="Q36">
        <v>-165.43766093591057</v>
      </c>
      <c r="R36">
        <v>107.63854547432857</v>
      </c>
      <c r="S36">
        <v>-8.5602089925978362</v>
      </c>
      <c r="T36">
        <v>54.122415995479969</v>
      </c>
      <c r="U36">
        <v>29.746374331256447</v>
      </c>
      <c r="V36">
        <v>-4.8770752700811499</v>
      </c>
    </row>
    <row r="37" spans="3:22">
      <c r="C37">
        <v>-29.317531025735661</v>
      </c>
      <c r="D37">
        <v>-27.123718854912113</v>
      </c>
      <c r="E37">
        <v>-34.773325919102717</v>
      </c>
      <c r="F37">
        <v>5.3933273751672459</v>
      </c>
      <c r="G37">
        <v>44.319551496328131</v>
      </c>
      <c r="H37">
        <v>-69.013125969850989</v>
      </c>
      <c r="I37">
        <v>-32.767582561479685</v>
      </c>
      <c r="J37">
        <v>-40.225305778261799</v>
      </c>
      <c r="K37">
        <v>16.936662391524806</v>
      </c>
      <c r="L37">
        <v>-85.97523955480392</v>
      </c>
      <c r="M37">
        <v>-20.838775406043169</v>
      </c>
      <c r="N37" s="24">
        <v>-19.386964496889959</v>
      </c>
      <c r="O37">
        <v>-38.06879284878778</v>
      </c>
      <c r="P37" s="194">
        <v>55.605601161962113</v>
      </c>
      <c r="Q37">
        <v>-140.48931345898927</v>
      </c>
      <c r="R37">
        <v>31.936070540455148</v>
      </c>
      <c r="S37">
        <v>-25.533508578088913</v>
      </c>
      <c r="T37">
        <v>94.780088660172623</v>
      </c>
      <c r="U37">
        <v>39.827696903444121</v>
      </c>
      <c r="V37">
        <v>0.68846073379518202</v>
      </c>
    </row>
    <row r="38" spans="3:22">
      <c r="C38">
        <v>-65.540992998981892</v>
      </c>
      <c r="D38">
        <v>-13.569407978492563</v>
      </c>
      <c r="E38">
        <v>-140.33919279777001</v>
      </c>
      <c r="F38">
        <v>-20.169140385163701</v>
      </c>
      <c r="G38">
        <v>104.33395632786051</v>
      </c>
      <c r="H38">
        <v>-67.67237750150889</v>
      </c>
      <c r="I38">
        <v>-29.67635490860448</v>
      </c>
      <c r="J38">
        <v>-62.359252421971178</v>
      </c>
      <c r="K38">
        <v>-11.483708654044676</v>
      </c>
      <c r="L38">
        <v>-146.68967474254077</v>
      </c>
      <c r="M38">
        <v>-18.783476622052149</v>
      </c>
      <c r="N38" s="24">
        <v>-18.031924446660014</v>
      </c>
      <c r="O38">
        <v>47.554501410819285</v>
      </c>
      <c r="P38" s="194">
        <v>-31.895461294848246</v>
      </c>
      <c r="Q38">
        <v>-18.042851121678723</v>
      </c>
      <c r="R38">
        <v>-17.250634830823401</v>
      </c>
      <c r="S38">
        <v>-100.41759035453924</v>
      </c>
      <c r="T38">
        <v>-19.434519168275983</v>
      </c>
      <c r="U38">
        <v>4.3703473451842001</v>
      </c>
      <c r="V38">
        <v>-6.0740481536877269</v>
      </c>
    </row>
    <row r="39" spans="3:22">
      <c r="C39">
        <v>-72.187214778541602</v>
      </c>
      <c r="D39">
        <v>12.334950734231825</v>
      </c>
      <c r="E39">
        <v>-45.757958430737744</v>
      </c>
      <c r="F39">
        <v>-29.503413133083086</v>
      </c>
      <c r="G39">
        <v>62.488881408692578</v>
      </c>
      <c r="H39">
        <v>32.451264127924333</v>
      </c>
      <c r="I39">
        <v>8.9635387700673164</v>
      </c>
      <c r="J39">
        <v>-61.205100692266569</v>
      </c>
      <c r="K39">
        <v>-17.407338341174182</v>
      </c>
      <c r="L39">
        <v>-174.83582590826518</v>
      </c>
      <c r="M39">
        <v>-30.710772289966371</v>
      </c>
      <c r="N39" s="24">
        <v>-70.123042182483005</v>
      </c>
      <c r="O39">
        <v>16.666682643489366</v>
      </c>
      <c r="P39" s="194">
        <v>-96.661250806248972</v>
      </c>
      <c r="Q39">
        <v>20.435657590248411</v>
      </c>
      <c r="R39">
        <v>-0.63189683072323533</v>
      </c>
      <c r="S39">
        <v>11.311498581503656</v>
      </c>
      <c r="T39">
        <v>23.492741167528038</v>
      </c>
      <c r="U39">
        <v>41.300695682190053</v>
      </c>
      <c r="V39">
        <v>37.500304785409753</v>
      </c>
    </row>
    <row r="40" spans="3:22">
      <c r="C40">
        <v>-116.57538134163133</v>
      </c>
      <c r="D40">
        <v>10.591513528172072</v>
      </c>
      <c r="E40">
        <v>-86.493506099961451</v>
      </c>
      <c r="F40">
        <v>-32.027232262635152</v>
      </c>
      <c r="G40">
        <v>148.14730042521478</v>
      </c>
      <c r="H40">
        <v>-3.4717436710325273</v>
      </c>
      <c r="I40">
        <v>-16.726022380158611</v>
      </c>
      <c r="J40">
        <v>-6.6366658085689778</v>
      </c>
      <c r="K40">
        <v>-12.234473836815596</v>
      </c>
      <c r="L40">
        <v>-190.27267976665644</v>
      </c>
      <c r="M40">
        <v>-16.148660168726565</v>
      </c>
      <c r="N40" s="24">
        <v>-91.264973440643189</v>
      </c>
      <c r="O40">
        <v>12.569856068787885</v>
      </c>
      <c r="P40" s="197">
        <v>-162.46454436122895</v>
      </c>
      <c r="Q40">
        <v>1.9454416317648793</v>
      </c>
      <c r="R40">
        <v>21.680106230724959</v>
      </c>
      <c r="S40">
        <v>56.23787435518625</v>
      </c>
      <c r="T40">
        <v>36.328085637058393</v>
      </c>
      <c r="U40">
        <v>34.825721143218288</v>
      </c>
      <c r="V40">
        <v>16.713883391823401</v>
      </c>
    </row>
    <row r="41" spans="3:22">
      <c r="C41">
        <v>9.8705866115778917E-2</v>
      </c>
      <c r="D41">
        <v>15.239425465297245</v>
      </c>
      <c r="E41">
        <v>-129.8629361646108</v>
      </c>
      <c r="F41">
        <v>-49.01746417803588</v>
      </c>
      <c r="G41">
        <v>167.89041599528446</v>
      </c>
      <c r="H41">
        <v>-13.851728958187778</v>
      </c>
      <c r="I41">
        <v>47.769276012460978</v>
      </c>
      <c r="J41">
        <v>-36.330919049999466</v>
      </c>
      <c r="K41">
        <v>-45.638916639383751</v>
      </c>
      <c r="L41">
        <v>-210.42204026262243</v>
      </c>
      <c r="M41">
        <v>-16.573879531382772</v>
      </c>
      <c r="N41" s="24">
        <v>47.783094979138696</v>
      </c>
      <c r="O41">
        <v>28.708697535021201</v>
      </c>
      <c r="P41" s="194">
        <v>19.224386270317154</v>
      </c>
      <c r="Q41">
        <v>28.638039266827946</v>
      </c>
      <c r="R41">
        <v>55.215304494619886</v>
      </c>
      <c r="S41">
        <v>28.126256863082745</v>
      </c>
      <c r="T41">
        <v>11.391103370137898</v>
      </c>
      <c r="U41">
        <v>18.690510271036146</v>
      </c>
      <c r="V41">
        <v>28.207172145716868</v>
      </c>
    </row>
    <row r="42" spans="3:22">
      <c r="C42">
        <v>-5.2708348803171248</v>
      </c>
      <c r="D42">
        <v>-24.816223735746462</v>
      </c>
      <c r="E42">
        <v>-103.08840598857932</v>
      </c>
      <c r="F42">
        <v>-64.986585813081547</v>
      </c>
      <c r="G42">
        <v>222.70255451965932</v>
      </c>
      <c r="H42">
        <v>11.288523079689185</v>
      </c>
      <c r="I42">
        <v>-58.797960681312361</v>
      </c>
      <c r="J42">
        <v>-36.240705636970233</v>
      </c>
      <c r="K42">
        <v>-57.185246852432101</v>
      </c>
      <c r="L42">
        <v>-209.70267502006118</v>
      </c>
      <c r="M42">
        <v>-43.790900753576352</v>
      </c>
      <c r="N42" s="24">
        <v>68.792464877183193</v>
      </c>
      <c r="O42">
        <v>-15.519771592526013</v>
      </c>
      <c r="P42" s="194">
        <v>5.3456621379164062</v>
      </c>
      <c r="Q42">
        <v>-43.045584298876747</v>
      </c>
      <c r="R42">
        <v>22.056169332367062</v>
      </c>
      <c r="S42">
        <v>91.253097959182924</v>
      </c>
      <c r="T42">
        <v>13.934559742540841</v>
      </c>
      <c r="U42">
        <v>45.877365260875195</v>
      </c>
      <c r="V42">
        <v>42.793204790497839</v>
      </c>
    </row>
    <row r="43" spans="3:22">
      <c r="C43">
        <v>-19.103950989907389</v>
      </c>
      <c r="D43">
        <v>-8.561759920026816</v>
      </c>
      <c r="E43">
        <v>-146.17946881995249</v>
      </c>
      <c r="F43">
        <v>-49.887233130066306</v>
      </c>
      <c r="G43">
        <v>261.95936195374179</v>
      </c>
      <c r="H43">
        <v>13.00191138363698</v>
      </c>
      <c r="I43">
        <v>-114.45689727965146</v>
      </c>
      <c r="J43">
        <v>25.53836059486639</v>
      </c>
      <c r="K43">
        <v>-37.645550947328047</v>
      </c>
      <c r="L43">
        <v>-83.543243963965324</v>
      </c>
      <c r="M43">
        <v>-83.051708011945266</v>
      </c>
      <c r="N43" s="24">
        <v>-27.696359842487254</v>
      </c>
      <c r="O43">
        <v>-17.455119039303099</v>
      </c>
      <c r="P43" s="194">
        <v>15.91294465750434</v>
      </c>
      <c r="Q43">
        <v>-12.939249991864017</v>
      </c>
      <c r="R43">
        <v>12.628633316638116</v>
      </c>
      <c r="S43">
        <v>4.663415836218519</v>
      </c>
      <c r="T43">
        <v>39.497873012934178</v>
      </c>
      <c r="U43">
        <v>12.576018524435312</v>
      </c>
      <c r="V43">
        <v>40.097807610449308</v>
      </c>
    </row>
    <row r="44" spans="3:22">
      <c r="C44">
        <v>-63.93542787322076</v>
      </c>
      <c r="D44">
        <v>-71.60987621294862</v>
      </c>
      <c r="E44">
        <v>25.433072788494428</v>
      </c>
      <c r="F44">
        <v>-23.279469385039192</v>
      </c>
      <c r="G44">
        <v>275.0051369527273</v>
      </c>
      <c r="H44">
        <v>1.8180178119764605</v>
      </c>
      <c r="I44">
        <v>0.68014988657523645</v>
      </c>
      <c r="J44">
        <v>-25.374493466470085</v>
      </c>
      <c r="K44">
        <v>52.563904879591064</v>
      </c>
      <c r="L44">
        <v>-153.00064159919566</v>
      </c>
      <c r="M44">
        <v>-100.12160304903955</v>
      </c>
      <c r="N44" s="24">
        <v>-26.286892887488648</v>
      </c>
      <c r="O44">
        <v>-11.372295658849907</v>
      </c>
      <c r="P44" s="194">
        <v>10.138881707936889</v>
      </c>
      <c r="Q44">
        <v>-39.164885814991067</v>
      </c>
      <c r="R44">
        <v>-25.437916226639572</v>
      </c>
      <c r="S44">
        <v>30.364129898533065</v>
      </c>
      <c r="T44">
        <v>1.2162369800416855</v>
      </c>
      <c r="U44">
        <v>71.787860741605073</v>
      </c>
      <c r="V44">
        <v>53.71987619985066</v>
      </c>
    </row>
    <row r="45" spans="3:22">
      <c r="C45">
        <v>-57.496414567936881</v>
      </c>
      <c r="D45">
        <v>-73.750498227916978</v>
      </c>
      <c r="E45">
        <v>10.96374534471488</v>
      </c>
      <c r="F45">
        <v>-22.158308474079604</v>
      </c>
      <c r="G45">
        <v>-1.8228038379338614</v>
      </c>
      <c r="H45">
        <v>40.312189814324483</v>
      </c>
      <c r="I45">
        <v>-31.410003113812309</v>
      </c>
      <c r="J45">
        <v>52.745370545721016</v>
      </c>
      <c r="K45">
        <v>81.066207891506565</v>
      </c>
      <c r="L45">
        <v>-148.91995932414829</v>
      </c>
      <c r="M45">
        <v>-91.21794988361944</v>
      </c>
      <c r="N45" s="24">
        <v>-41.470950483882007</v>
      </c>
      <c r="O45">
        <v>9.855648886948984</v>
      </c>
      <c r="P45" s="194">
        <v>-5.8421580686172092</v>
      </c>
      <c r="Q45">
        <v>-61.012555468890241</v>
      </c>
      <c r="R45">
        <v>46.049644815479951</v>
      </c>
      <c r="S45">
        <v>29.001352241284621</v>
      </c>
      <c r="T45">
        <v>-3.3711572338725091</v>
      </c>
      <c r="U45">
        <v>63.108783058576591</v>
      </c>
      <c r="V45">
        <v>80.790266856512972</v>
      </c>
    </row>
    <row r="46" spans="3:22">
      <c r="C46">
        <v>-47.220643246701002</v>
      </c>
      <c r="D46">
        <v>-76.196405963710276</v>
      </c>
      <c r="E46">
        <v>43.829639483984465</v>
      </c>
      <c r="F46">
        <v>-49.125978867034974</v>
      </c>
      <c r="G46">
        <v>-23.166214108083295</v>
      </c>
      <c r="H46">
        <v>87.954669164171719</v>
      </c>
      <c r="I46">
        <v>-56.217407650249697</v>
      </c>
      <c r="J46">
        <v>19.800172046662738</v>
      </c>
      <c r="K46">
        <v>124.06933253835086</v>
      </c>
      <c r="L46">
        <v>-173.24293079157269</v>
      </c>
      <c r="M46">
        <v>-125.80765078906643</v>
      </c>
      <c r="N46" s="24">
        <v>-76.603275749953355</v>
      </c>
      <c r="O46">
        <v>-24.90024074437224</v>
      </c>
      <c r="P46" s="194">
        <v>48.060773362017244</v>
      </c>
      <c r="Q46">
        <v>-50.599937494615006</v>
      </c>
      <c r="R46">
        <v>60.932911380836231</v>
      </c>
      <c r="S46">
        <v>42.468163496477246</v>
      </c>
      <c r="T46">
        <v>37.025368458829689</v>
      </c>
      <c r="U46">
        <v>52.317057441588986</v>
      </c>
      <c r="V46">
        <v>88.208934770459564</v>
      </c>
    </row>
    <row r="47" spans="3:22">
      <c r="C47">
        <v>11.282147566376807</v>
      </c>
      <c r="D47">
        <v>-8.23623841821518</v>
      </c>
      <c r="E47">
        <v>146.07950902099947</v>
      </c>
      <c r="F47">
        <v>-10.144608147725194</v>
      </c>
      <c r="G47">
        <v>13.532555663047788</v>
      </c>
      <c r="H47">
        <v>85.595696284201949</v>
      </c>
      <c r="I47">
        <v>-50.462679999798638</v>
      </c>
      <c r="J47">
        <v>14.382244244894537</v>
      </c>
      <c r="K47">
        <v>120.34739177585197</v>
      </c>
      <c r="L47">
        <v>-34.535216814534579</v>
      </c>
      <c r="M47">
        <v>-115.63648903200374</v>
      </c>
      <c r="N47" s="24">
        <v>-78.227060137728586</v>
      </c>
      <c r="O47">
        <v>107.36751419824031</v>
      </c>
      <c r="P47" s="194">
        <v>83.741035300286967</v>
      </c>
      <c r="Q47">
        <v>-79.48982707344112</v>
      </c>
      <c r="R47">
        <v>68.729160505396976</v>
      </c>
      <c r="S47">
        <v>46.676794772442918</v>
      </c>
      <c r="T47">
        <v>-0.65960156583514618</v>
      </c>
      <c r="U47">
        <v>56.726561937312908</v>
      </c>
      <c r="V47">
        <v>-66.876560745659845</v>
      </c>
    </row>
    <row r="48" spans="3:22">
      <c r="C48">
        <v>-3.6249925615411485</v>
      </c>
      <c r="D48">
        <v>-33.175242746260665</v>
      </c>
      <c r="E48">
        <v>52.798040285290881</v>
      </c>
      <c r="F48">
        <v>-3.746226820207994</v>
      </c>
      <c r="G48">
        <v>27.33092685750853</v>
      </c>
      <c r="H48">
        <v>140.17284273813493</v>
      </c>
      <c r="I48">
        <v>-87.491259412133331</v>
      </c>
      <c r="J48">
        <v>-2.4716988258333004</v>
      </c>
      <c r="K48">
        <v>124.16286172400578</v>
      </c>
      <c r="L48">
        <v>-57.478778304768639</v>
      </c>
      <c r="M48">
        <v>19.081927372816608</v>
      </c>
      <c r="N48" s="24">
        <v>-67.48191838821549</v>
      </c>
      <c r="O48">
        <v>-106.16373877069327</v>
      </c>
      <c r="P48" s="194">
        <v>23.096924739819769</v>
      </c>
      <c r="Q48">
        <v>-74.616795764002745</v>
      </c>
      <c r="R48">
        <v>-14.876210233647726</v>
      </c>
      <c r="S48">
        <v>84.145386985909681</v>
      </c>
      <c r="T48">
        <v>35.552887396645929</v>
      </c>
      <c r="U48">
        <v>6.8297984214104872</v>
      </c>
      <c r="V48">
        <v>-12.676453273342304</v>
      </c>
    </row>
    <row r="49" spans="3:22">
      <c r="C49">
        <v>51.745262050328165</v>
      </c>
      <c r="D49">
        <v>-38.05977093396632</v>
      </c>
      <c r="E49">
        <v>-40.023281339719688</v>
      </c>
      <c r="F49">
        <v>-10.124623745397002</v>
      </c>
      <c r="G49">
        <v>29.155410392260819</v>
      </c>
      <c r="H49">
        <v>234.82573939043141</v>
      </c>
      <c r="I49">
        <v>-61.4753889801068</v>
      </c>
      <c r="J49">
        <v>-56.738354502356742</v>
      </c>
      <c r="K49">
        <v>99.13835542500783</v>
      </c>
      <c r="L49">
        <v>-86.292827109863538</v>
      </c>
      <c r="M49">
        <v>26.745143274074508</v>
      </c>
      <c r="N49" s="24">
        <v>44.273805962856386</v>
      </c>
      <c r="O49">
        <v>-94.10595185107195</v>
      </c>
      <c r="P49" s="194">
        <v>24.245286962361206</v>
      </c>
      <c r="Q49">
        <v>-100.16992246949576</v>
      </c>
      <c r="R49">
        <v>-43.823312408143465</v>
      </c>
      <c r="S49">
        <v>82.233183326369726</v>
      </c>
      <c r="T49">
        <v>63.452560173335769</v>
      </c>
      <c r="U49">
        <v>46.782692391539058</v>
      </c>
      <c r="V49">
        <v>-35.899071122476016</v>
      </c>
    </row>
    <row r="50" spans="3:22">
      <c r="C50">
        <v>-29.37758237242997</v>
      </c>
      <c r="D50">
        <v>-50.37469218807837</v>
      </c>
      <c r="E50">
        <v>-38.56576519754708</v>
      </c>
      <c r="F50">
        <v>15.641001342760319</v>
      </c>
      <c r="G50">
        <v>29.997840043141878</v>
      </c>
      <c r="H50">
        <v>261.69026097660662</v>
      </c>
      <c r="I50">
        <v>-24.2011636545285</v>
      </c>
      <c r="J50">
        <v>-81.440715287522835</v>
      </c>
      <c r="K50">
        <v>28.340327981907649</v>
      </c>
      <c r="L50">
        <v>-63.228596623169324</v>
      </c>
      <c r="M50">
        <v>17.106900994587704</v>
      </c>
      <c r="N50" s="24">
        <v>56.722360221516283</v>
      </c>
      <c r="O50">
        <v>-74.486069696262348</v>
      </c>
      <c r="P50" s="194">
        <v>-37.096629878780732</v>
      </c>
      <c r="Q50">
        <v>87.126538658030768</v>
      </c>
      <c r="R50">
        <v>-26.605539724086157</v>
      </c>
      <c r="S50">
        <v>22.287896774391811</v>
      </c>
      <c r="T50">
        <v>79.60436984171065</v>
      </c>
      <c r="U50">
        <v>38.869468680798491</v>
      </c>
      <c r="V50">
        <v>-25.93257146367614</v>
      </c>
    </row>
    <row r="51" spans="3:22">
      <c r="C51">
        <v>-13.544967785383051</v>
      </c>
      <c r="D51">
        <v>-28.504369174407657</v>
      </c>
      <c r="E51">
        <v>-29.191366578568704</v>
      </c>
      <c r="F51">
        <v>15.03875205652821</v>
      </c>
      <c r="G51">
        <v>29.87621617127752</v>
      </c>
      <c r="H51">
        <v>-19.931284450571184</v>
      </c>
      <c r="I51">
        <v>-27.729877806011245</v>
      </c>
      <c r="J51">
        <v>-35.97323707268788</v>
      </c>
      <c r="K51">
        <v>54.767540983752951</v>
      </c>
      <c r="L51">
        <v>-105.18482903727272</v>
      </c>
      <c r="M51">
        <v>-27.302057986807995</v>
      </c>
      <c r="N51" s="24">
        <v>-67.963254176245755</v>
      </c>
      <c r="O51">
        <v>3.5045201574612292</v>
      </c>
      <c r="P51" s="194">
        <v>41.063338180329993</v>
      </c>
      <c r="Q51">
        <v>79.953043984159194</v>
      </c>
      <c r="R51">
        <v>61.312707192755624</v>
      </c>
      <c r="S51">
        <v>15.362068852941775</v>
      </c>
      <c r="T51">
        <v>69.92457181863756</v>
      </c>
      <c r="U51">
        <v>26.743921921149195</v>
      </c>
      <c r="V51">
        <v>-46.041055071071241</v>
      </c>
    </row>
    <row r="52" spans="3:22">
      <c r="C52">
        <v>14.836790707304317</v>
      </c>
      <c r="D52">
        <v>-16.672004890799144</v>
      </c>
      <c r="E52">
        <v>-46.227389661657071</v>
      </c>
      <c r="F52">
        <v>36.782610609245239</v>
      </c>
      <c r="G52">
        <v>26.323300566626131</v>
      </c>
      <c r="H52">
        <v>-101.03079635286394</v>
      </c>
      <c r="I52">
        <v>11.780174649155015</v>
      </c>
      <c r="J52">
        <v>11.950985978322024</v>
      </c>
      <c r="K52">
        <v>74.324631228640101</v>
      </c>
      <c r="L52">
        <v>-89.273608829915247</v>
      </c>
      <c r="M52">
        <v>-34.478580975040131</v>
      </c>
      <c r="N52" s="24">
        <v>-86.276221132914543</v>
      </c>
      <c r="O52">
        <v>78.702591534213752</v>
      </c>
      <c r="P52" s="194">
        <v>35.332342197517391</v>
      </c>
      <c r="Q52">
        <v>85.676667153915332</v>
      </c>
      <c r="R52">
        <v>59.344700805685534</v>
      </c>
      <c r="S52">
        <v>22.357305333754084</v>
      </c>
      <c r="T52">
        <v>7.0213974508678803</v>
      </c>
      <c r="U52">
        <v>-18.424735497076654</v>
      </c>
      <c r="V52">
        <v>-16.395825787985814</v>
      </c>
    </row>
    <row r="53" spans="3:22">
      <c r="C53">
        <v>-32.168059795065346</v>
      </c>
      <c r="D53">
        <v>-7.588170899065517</v>
      </c>
      <c r="E53">
        <v>-3.3969115850777598</v>
      </c>
      <c r="F53">
        <v>60.990545674616442</v>
      </c>
      <c r="G53">
        <v>-16.512744489504257</v>
      </c>
      <c r="H53">
        <v>-79.789219159087224</v>
      </c>
      <c r="I53">
        <v>8.8727100907708518</v>
      </c>
      <c r="J53">
        <v>-35.191081177577871</v>
      </c>
      <c r="K53">
        <v>68.523302436661652</v>
      </c>
      <c r="L53">
        <v>-109.61091647524609</v>
      </c>
      <c r="M53">
        <v>-49.441917521213327</v>
      </c>
      <c r="N53" s="24">
        <v>-14.930035253030837</v>
      </c>
      <c r="O53">
        <v>4.7841241840787916</v>
      </c>
      <c r="P53" s="194">
        <v>-46.222985404251631</v>
      </c>
      <c r="Q53">
        <v>18.317351911919104</v>
      </c>
      <c r="R53">
        <v>89.368268795041331</v>
      </c>
      <c r="S53">
        <v>90.046794543084616</v>
      </c>
      <c r="T53">
        <v>13.146933509116025</v>
      </c>
      <c r="U53">
        <v>-10.355071834404043</v>
      </c>
      <c r="V53">
        <v>-5.6466189678576484</v>
      </c>
    </row>
    <row r="54" spans="3:22">
      <c r="C54">
        <v>-37.188270723350797</v>
      </c>
      <c r="D54">
        <v>-33.962975938145973</v>
      </c>
      <c r="E54">
        <v>-20.526632584350409</v>
      </c>
      <c r="F54">
        <v>-3.2106544997250239</v>
      </c>
      <c r="G54">
        <v>15.341762811354783</v>
      </c>
      <c r="H54">
        <v>-79.161957684914341</v>
      </c>
      <c r="I54">
        <v>1.1703189780246248</v>
      </c>
      <c r="J54">
        <v>-137.65889945062918</v>
      </c>
      <c r="K54">
        <v>83.652849194000737</v>
      </c>
      <c r="L54">
        <v>-103.74893818989221</v>
      </c>
      <c r="M54">
        <v>-94.595002856857718</v>
      </c>
      <c r="N54" s="24">
        <v>-17.28471012821592</v>
      </c>
      <c r="O54">
        <v>9.2162341317070968</v>
      </c>
      <c r="P54" s="194">
        <v>-10.768117451048965</v>
      </c>
      <c r="Q54">
        <v>4.6408264645797317</v>
      </c>
      <c r="R54">
        <v>81.858927747123744</v>
      </c>
      <c r="S54">
        <v>67.111485923301188</v>
      </c>
      <c r="T54">
        <v>75.143265160624651</v>
      </c>
      <c r="U54">
        <v>72.762297090648644</v>
      </c>
      <c r="V54">
        <v>24.235825818172998</v>
      </c>
    </row>
    <row r="55" spans="3:22">
      <c r="C55">
        <v>-84.213180824608571</v>
      </c>
      <c r="D55">
        <v>-30.522248470919294</v>
      </c>
      <c r="E55">
        <v>-24.719859101805923</v>
      </c>
      <c r="F55">
        <v>23.199431458720028</v>
      </c>
      <c r="G55">
        <v>-22.261880751431818</v>
      </c>
      <c r="H55">
        <v>-59.868451332585209</v>
      </c>
      <c r="I55">
        <v>30.506209085461705</v>
      </c>
      <c r="J55">
        <v>-153.68279338880347</v>
      </c>
      <c r="K55">
        <v>45.892725592045281</v>
      </c>
      <c r="L55">
        <v>-104.40147189288655</v>
      </c>
      <c r="M55">
        <v>-85.023003557084849</v>
      </c>
      <c r="N55" s="24">
        <v>-98.43003437182324</v>
      </c>
      <c r="O55">
        <v>48.328400282542134</v>
      </c>
      <c r="P55" s="194">
        <v>-19.779918577228273</v>
      </c>
      <c r="Q55">
        <v>15.859154278550704</v>
      </c>
      <c r="R55">
        <v>-4.8781516371236648</v>
      </c>
      <c r="S55">
        <v>78.827579916839568</v>
      </c>
      <c r="T55">
        <v>21.03679611226471</v>
      </c>
      <c r="U55">
        <v>100.1593615045058</v>
      </c>
      <c r="V55">
        <v>-0.89927779159006604</v>
      </c>
    </row>
    <row r="56" spans="3:22">
      <c r="C56">
        <v>-83.060513207768963</v>
      </c>
      <c r="D56">
        <v>17.794180112233335</v>
      </c>
      <c r="E56">
        <v>-30.946336758585858</v>
      </c>
      <c r="F56">
        <v>3.9749829027623491</v>
      </c>
      <c r="G56">
        <v>-9.0779801400258293</v>
      </c>
      <c r="H56">
        <v>-9.8184707854916269</v>
      </c>
      <c r="I56">
        <v>52.891489978784193</v>
      </c>
      <c r="J56">
        <v>-106.18514059439167</v>
      </c>
      <c r="K56">
        <v>23.021774173618724</v>
      </c>
      <c r="L56">
        <v>-102.55061858442059</v>
      </c>
      <c r="M56">
        <v>-70.685084584663855</v>
      </c>
      <c r="N56" s="24">
        <v>-121.43883743779134</v>
      </c>
      <c r="O56">
        <v>-43.697864251031206</v>
      </c>
      <c r="P56" s="194">
        <v>-9.8217367932511479</v>
      </c>
      <c r="Q56">
        <v>59.402995552261018</v>
      </c>
      <c r="R56">
        <v>-16.401521273222897</v>
      </c>
      <c r="S56">
        <v>23.00861064327637</v>
      </c>
      <c r="T56">
        <v>-2.9124714880535976</v>
      </c>
      <c r="U56">
        <v>9.0337322786544973</v>
      </c>
      <c r="V56">
        <v>25.061723915900984</v>
      </c>
    </row>
    <row r="57" spans="3:22">
      <c r="C57">
        <v>-73.198617355050374</v>
      </c>
      <c r="D57">
        <v>16.014101610222497</v>
      </c>
      <c r="E57">
        <v>61.228364909497941</v>
      </c>
      <c r="F57">
        <v>-16.00034661263544</v>
      </c>
      <c r="G57">
        <v>-2.6652585243864451</v>
      </c>
      <c r="H57">
        <v>-32.513787937372399</v>
      </c>
      <c r="I57">
        <v>86.557169838578375</v>
      </c>
      <c r="J57">
        <v>19.922610406534659</v>
      </c>
      <c r="K57">
        <v>0.74919486213093478</v>
      </c>
      <c r="L57">
        <v>-43.35096476936269</v>
      </c>
      <c r="M57">
        <v>61.980699749617088</v>
      </c>
      <c r="N57" s="24">
        <v>-146.81086440614399</v>
      </c>
      <c r="O57">
        <v>37.488641343299605</v>
      </c>
      <c r="P57" s="194">
        <v>-0.59411191040908307</v>
      </c>
      <c r="Q57">
        <v>98.762374874412671</v>
      </c>
      <c r="R57">
        <v>-17.543315974600773</v>
      </c>
      <c r="S57">
        <v>13.213674631906542</v>
      </c>
      <c r="T57">
        <v>58.95562804542169</v>
      </c>
      <c r="U57">
        <v>42.655609301514232</v>
      </c>
      <c r="V57">
        <v>16.336620235773808</v>
      </c>
    </row>
    <row r="58" spans="3:22">
      <c r="C58">
        <v>-75.528260096893064</v>
      </c>
      <c r="D58">
        <v>97.002459133194861</v>
      </c>
      <c r="E58">
        <v>-27.038701121930899</v>
      </c>
      <c r="F58">
        <v>-10.247131460471792</v>
      </c>
      <c r="G58">
        <v>-7.9032088803878651</v>
      </c>
      <c r="H58">
        <v>-40.937063081806627</v>
      </c>
      <c r="I58">
        <v>123.32872285714529</v>
      </c>
      <c r="J58">
        <v>126.71887391975815</v>
      </c>
      <c r="K58">
        <v>-44.151993229264008</v>
      </c>
      <c r="L58">
        <v>8.0430219303707418</v>
      </c>
      <c r="M58">
        <v>19.347778305354041</v>
      </c>
      <c r="N58" s="24">
        <v>23.049653185841635</v>
      </c>
      <c r="O58">
        <v>109.0044800228643</v>
      </c>
      <c r="P58" s="194">
        <v>40.367631841208095</v>
      </c>
      <c r="Q58">
        <v>85.099201757191622</v>
      </c>
      <c r="R58">
        <v>1.9600334844208191</v>
      </c>
      <c r="S58">
        <v>-2.2154114140503225</v>
      </c>
      <c r="T58">
        <v>22.739525205534846</v>
      </c>
      <c r="U58">
        <v>24.711906541252574</v>
      </c>
      <c r="V58">
        <v>27.127759587467153</v>
      </c>
    </row>
    <row r="59" spans="3:22">
      <c r="C59">
        <v>6.3761298056761007</v>
      </c>
      <c r="D59">
        <v>32.398600514390637</v>
      </c>
      <c r="E59">
        <v>11.188397367549442</v>
      </c>
      <c r="F59">
        <v>-24.247288852156998</v>
      </c>
      <c r="G59">
        <v>21.717327478270818</v>
      </c>
      <c r="H59">
        <v>105.12772665554076</v>
      </c>
      <c r="I59">
        <v>162.88205845831362</v>
      </c>
      <c r="J59">
        <v>95.141944327918281</v>
      </c>
      <c r="K59">
        <v>-92.615555486512676</v>
      </c>
      <c r="L59">
        <v>-12.598837660473691</v>
      </c>
      <c r="M59">
        <v>-46.130419525429716</v>
      </c>
      <c r="N59" s="24">
        <v>71.530028255936486</v>
      </c>
      <c r="O59">
        <v>164.21159044620254</v>
      </c>
      <c r="P59" s="194">
        <v>35.580798347750715</v>
      </c>
      <c r="Q59">
        <v>85.267137699621344</v>
      </c>
      <c r="R59">
        <v>0.16473509018123877</v>
      </c>
      <c r="S59">
        <v>55.526288883424968</v>
      </c>
      <c r="T59">
        <v>65.156244879250153</v>
      </c>
      <c r="U59">
        <v>-15.039101901549657</v>
      </c>
      <c r="V59">
        <v>17.325385221508441</v>
      </c>
    </row>
    <row r="60" spans="3:22">
      <c r="C60">
        <v>3.5042561730369925</v>
      </c>
      <c r="D60">
        <v>28.859224013605854</v>
      </c>
      <c r="E60">
        <v>-9.5293938727891145</v>
      </c>
      <c r="F60">
        <v>-35.551914333545938</v>
      </c>
      <c r="G60">
        <v>66.772171537757458</v>
      </c>
      <c r="H60">
        <v>126.62194133194043</v>
      </c>
      <c r="I60">
        <v>208.68722783531939</v>
      </c>
      <c r="J60">
        <v>39.242035177770958</v>
      </c>
      <c r="K60">
        <v>-49.585341683599836</v>
      </c>
      <c r="L60">
        <v>-23.446808062241871</v>
      </c>
      <c r="M60">
        <v>-85.937224263933786</v>
      </c>
      <c r="N60" s="24">
        <v>67.351049256001716</v>
      </c>
      <c r="O60">
        <v>-13.657338679980967</v>
      </c>
      <c r="P60" s="194">
        <v>-34.338417304012182</v>
      </c>
      <c r="Q60">
        <v>6.6426693476705623</v>
      </c>
      <c r="R60">
        <v>56.559514846371712</v>
      </c>
      <c r="S60">
        <v>60.593472262496107</v>
      </c>
      <c r="T60">
        <v>49.722850976711925</v>
      </c>
      <c r="U60">
        <v>-14.444643927611651</v>
      </c>
      <c r="V60">
        <v>30.174057303303016</v>
      </c>
    </row>
    <row r="61" spans="3:22">
      <c r="C61">
        <v>-3.0597186202849116</v>
      </c>
      <c r="D61">
        <v>-43.346585523356225</v>
      </c>
      <c r="E61">
        <v>45.494173020824746</v>
      </c>
      <c r="F61">
        <v>-42.28013816800285</v>
      </c>
      <c r="G61">
        <v>19.307372525752726</v>
      </c>
      <c r="H61">
        <v>146.42477445214809</v>
      </c>
      <c r="I61">
        <v>-106.30746076202013</v>
      </c>
      <c r="J61">
        <v>-54.930582000533832</v>
      </c>
      <c r="K61">
        <v>-95.362171506033519</v>
      </c>
      <c r="L61">
        <v>-92.752428966531625</v>
      </c>
      <c r="M61">
        <v>-62.56197949275338</v>
      </c>
      <c r="N61" s="24">
        <v>-7.7588359313358524</v>
      </c>
      <c r="O61">
        <v>-72.895208238666783</v>
      </c>
      <c r="P61" s="194">
        <v>-76.537844968740501</v>
      </c>
      <c r="Q61">
        <v>8.8656642416053728</v>
      </c>
      <c r="R61">
        <v>-96.773753887310704</v>
      </c>
      <c r="S61">
        <v>88.122594982793998</v>
      </c>
      <c r="T61">
        <v>51.422871151932668</v>
      </c>
      <c r="U61">
        <v>64.219569539637632</v>
      </c>
      <c r="V61">
        <v>27.758026092251384</v>
      </c>
    </row>
    <row r="62" spans="3:22">
      <c r="C62">
        <v>37.609045666184102</v>
      </c>
      <c r="D62">
        <v>-48.333358615722318</v>
      </c>
      <c r="E62">
        <v>90.031520533741059</v>
      </c>
      <c r="F62">
        <v>-54.815175789284694</v>
      </c>
      <c r="G62">
        <v>19.675618125359506</v>
      </c>
      <c r="H62">
        <v>165.66849420972449</v>
      </c>
      <c r="I62">
        <v>12.738353631401878</v>
      </c>
      <c r="J62">
        <v>-84.875008311732017</v>
      </c>
      <c r="K62">
        <v>-112.00246331882499</v>
      </c>
      <c r="L62">
        <v>-39.395012074800434</v>
      </c>
      <c r="M62">
        <v>-119.71461957366591</v>
      </c>
      <c r="N62" s="24">
        <v>121.93745759822468</v>
      </c>
      <c r="O62">
        <v>-63.821890714424626</v>
      </c>
      <c r="P62" s="194">
        <v>-81.987667556362794</v>
      </c>
      <c r="Q62">
        <v>-31.710910592038999</v>
      </c>
      <c r="R62">
        <v>81.116974971946547</v>
      </c>
      <c r="S62">
        <v>51.515167282967013</v>
      </c>
      <c r="T62">
        <v>42.236353445877285</v>
      </c>
      <c r="U62">
        <v>90.794401141656635</v>
      </c>
      <c r="V62">
        <v>-8.4607605474038792</v>
      </c>
    </row>
    <row r="63" spans="3:22">
      <c r="C63">
        <v>35.087896444556463</v>
      </c>
      <c r="D63">
        <v>-50.504666518472732</v>
      </c>
      <c r="E63">
        <v>-32.789611784329281</v>
      </c>
      <c r="F63">
        <v>-31.260149050933251</v>
      </c>
      <c r="G63">
        <v>23.323787609041574</v>
      </c>
      <c r="H63">
        <v>71.107116442804909</v>
      </c>
      <c r="I63">
        <v>-47.286763450493709</v>
      </c>
      <c r="J63">
        <v>-13.368461107273106</v>
      </c>
      <c r="K63">
        <v>9.893390497612927</v>
      </c>
      <c r="L63">
        <v>-44.808743101771142</v>
      </c>
      <c r="M63">
        <v>-98.994872798498363</v>
      </c>
      <c r="N63" s="24">
        <v>-33.600769124830549</v>
      </c>
      <c r="O63">
        <v>79.910270329310151</v>
      </c>
      <c r="P63" s="194">
        <v>53.690224546900936</v>
      </c>
      <c r="Q63">
        <v>-40.590318652205497</v>
      </c>
      <c r="R63">
        <v>62.202239648720024</v>
      </c>
      <c r="S63">
        <v>69.870043253387848</v>
      </c>
      <c r="T63">
        <v>50.032806930188599</v>
      </c>
      <c r="U63">
        <v>13.844630135596162</v>
      </c>
      <c r="V63">
        <v>-3.6522090118824053</v>
      </c>
    </row>
    <row r="64" spans="3:22">
      <c r="C64">
        <v>50.6651688283564</v>
      </c>
      <c r="D64">
        <v>12.697305024301386</v>
      </c>
      <c r="E64">
        <v>0.83258195298822102</v>
      </c>
      <c r="F64">
        <v>-12.2453866419919</v>
      </c>
      <c r="G64">
        <v>47.20140912417628</v>
      </c>
      <c r="H64">
        <v>71.581283276897921</v>
      </c>
      <c r="I64">
        <v>-36.758620161498584</v>
      </c>
      <c r="J64">
        <v>77.058140270335571</v>
      </c>
      <c r="K64">
        <v>-3.6616859288051273</v>
      </c>
      <c r="L64">
        <v>-96.585010215777402</v>
      </c>
      <c r="M64">
        <v>69.203613769324875</v>
      </c>
      <c r="N64" s="24">
        <v>26.698654760484715</v>
      </c>
      <c r="O64">
        <v>70.273781334869454</v>
      </c>
      <c r="P64" s="194">
        <v>63.721336131163298</v>
      </c>
      <c r="Q64">
        <v>-57.603433224821856</v>
      </c>
      <c r="R64">
        <v>68.517679801568192</v>
      </c>
      <c r="S64">
        <v>63.707422942407902</v>
      </c>
      <c r="T64">
        <v>39.327678535838459</v>
      </c>
      <c r="U64">
        <v>5.2856817545498416</v>
      </c>
      <c r="V64">
        <v>-15.123066300008759</v>
      </c>
    </row>
    <row r="65" spans="3:22">
      <c r="C65">
        <v>4.8651626678893081</v>
      </c>
      <c r="D65">
        <v>-7.0212040332262404</v>
      </c>
      <c r="E65">
        <v>-13.50575315389051</v>
      </c>
      <c r="F65">
        <v>23.374189075664617</v>
      </c>
      <c r="G65">
        <v>-44.412794015356667</v>
      </c>
      <c r="H65">
        <v>-4.709210608027206</v>
      </c>
      <c r="I65">
        <v>-60.084079167426353</v>
      </c>
      <c r="J65">
        <v>23.80232294484631</v>
      </c>
      <c r="K65">
        <v>-18.729231074706149</v>
      </c>
      <c r="L65">
        <v>13.692694196450248</v>
      </c>
      <c r="M65">
        <v>124.02735820084308</v>
      </c>
      <c r="N65" s="24">
        <v>12.317045849094939</v>
      </c>
      <c r="O65">
        <v>-51.961048939278953</v>
      </c>
      <c r="P65" s="194">
        <v>106.33604210120939</v>
      </c>
      <c r="Q65">
        <v>71.400851934165985</v>
      </c>
      <c r="R65">
        <v>-61.292318449996856</v>
      </c>
      <c r="S65">
        <v>25.512525025284958</v>
      </c>
      <c r="T65">
        <v>63.248282385342463</v>
      </c>
      <c r="U65">
        <v>-13.824700240591483</v>
      </c>
      <c r="V65">
        <v>12.364242763183029</v>
      </c>
    </row>
    <row r="66" spans="3:22">
      <c r="C66">
        <v>17.56248305570989</v>
      </c>
      <c r="D66">
        <v>-21.074454530572439</v>
      </c>
      <c r="E66">
        <v>-1.8407764168987342</v>
      </c>
      <c r="F66">
        <v>56.985189938788608</v>
      </c>
      <c r="G66">
        <v>63.631155342796774</v>
      </c>
      <c r="H66">
        <v>-15.933370912914143</v>
      </c>
      <c r="I66">
        <v>-72.303356151257503</v>
      </c>
      <c r="J66">
        <v>-97.011348893175636</v>
      </c>
      <c r="K66">
        <v>-64.397097748723354</v>
      </c>
      <c r="L66">
        <v>39.181804075966284</v>
      </c>
      <c r="M66">
        <v>-32.343258592602069</v>
      </c>
      <c r="N66" s="24">
        <v>-24.692526191975048</v>
      </c>
      <c r="O66">
        <v>-97.717321483766682</v>
      </c>
      <c r="P66" s="194">
        <v>-121.82852447224104</v>
      </c>
      <c r="Q66">
        <v>75.566687431797618</v>
      </c>
      <c r="R66">
        <v>-55.318368336895219</v>
      </c>
      <c r="S66">
        <v>17.84176565936832</v>
      </c>
      <c r="T66">
        <v>-17.37971711433056</v>
      </c>
      <c r="U66">
        <v>-14.965319128432384</v>
      </c>
      <c r="V66">
        <v>85.513149269001588</v>
      </c>
    </row>
    <row r="67" spans="3:22">
      <c r="C67">
        <v>1.209762549977313</v>
      </c>
      <c r="D67">
        <v>-35.106029841761483</v>
      </c>
      <c r="E67">
        <v>18.728814654200505</v>
      </c>
      <c r="F67">
        <v>69.074878368033751</v>
      </c>
      <c r="G67">
        <v>13.940003404099116</v>
      </c>
      <c r="H67">
        <v>-28.184293353623616</v>
      </c>
      <c r="I67">
        <v>-77.62856849885975</v>
      </c>
      <c r="J67">
        <v>12.58267058419824</v>
      </c>
      <c r="K67">
        <v>-69.313200837332261</v>
      </c>
      <c r="L67">
        <v>-41.605300533276932</v>
      </c>
      <c r="M67">
        <v>-62.962716119124707</v>
      </c>
      <c r="N67" s="24">
        <v>65.173369884822023</v>
      </c>
      <c r="O67">
        <v>-94.752478127579707</v>
      </c>
      <c r="P67" s="194">
        <v>107.34444059020279</v>
      </c>
      <c r="Q67">
        <v>88.629168004907115</v>
      </c>
      <c r="R67">
        <v>-6.961552873396613</v>
      </c>
      <c r="S67">
        <v>32.108263042921863</v>
      </c>
      <c r="T67">
        <v>-29.575679035472604</v>
      </c>
      <c r="U67">
        <v>0.61347200264845014</v>
      </c>
      <c r="V67">
        <v>67.683095801166928</v>
      </c>
    </row>
    <row r="68" spans="3:22">
      <c r="C68">
        <v>11.814222448905639</v>
      </c>
      <c r="D68">
        <v>-62.049218541012124</v>
      </c>
      <c r="E68">
        <v>27.303931899208692</v>
      </c>
      <c r="F68">
        <v>16.951456415446046</v>
      </c>
      <c r="G68">
        <v>14.680703628081574</v>
      </c>
      <c r="H68">
        <v>-69.366352777568864</v>
      </c>
      <c r="I68">
        <v>24.552967847107539</v>
      </c>
      <c r="J68">
        <v>14.455589301737746</v>
      </c>
      <c r="K68">
        <v>-80.509913285683069</v>
      </c>
      <c r="L68">
        <v>-33.463276606450563</v>
      </c>
      <c r="M68">
        <v>-80.665236974707113</v>
      </c>
      <c r="N68" s="24">
        <v>59.687265429576655</v>
      </c>
      <c r="O68">
        <v>-116.75270697089763</v>
      </c>
      <c r="P68" s="194">
        <v>130.8938213941974</v>
      </c>
      <c r="Q68">
        <v>38.70720953890941</v>
      </c>
      <c r="R68">
        <v>-17.548314995654437</v>
      </c>
      <c r="S68">
        <v>68.089355739443818</v>
      </c>
      <c r="T68">
        <v>-27.40400422471248</v>
      </c>
      <c r="U68">
        <v>-10.636195652283277</v>
      </c>
      <c r="V68">
        <v>-6.1664015192282022</v>
      </c>
    </row>
    <row r="69" spans="3:22">
      <c r="C69">
        <v>-23.2423619128258</v>
      </c>
      <c r="D69">
        <v>-22.494397952747022</v>
      </c>
      <c r="E69">
        <v>-19.002913510080361</v>
      </c>
      <c r="F69">
        <v>59.616837493164894</v>
      </c>
      <c r="G69">
        <v>129.5439957006447</v>
      </c>
      <c r="H69">
        <v>-97.170931936215311</v>
      </c>
      <c r="I69">
        <v>78.901325937746151</v>
      </c>
      <c r="J69">
        <v>37.981183749664524</v>
      </c>
      <c r="K69">
        <v>-95.431179943739153</v>
      </c>
      <c r="L69">
        <v>-55.419012802540237</v>
      </c>
      <c r="M69">
        <v>-6.796592948901889</v>
      </c>
      <c r="N69" s="24">
        <v>-98.467313111857948</v>
      </c>
      <c r="O69">
        <v>-145.54319818909153</v>
      </c>
      <c r="P69" s="194">
        <v>-88.275592858231903</v>
      </c>
      <c r="Q69">
        <v>0.47627021554853854</v>
      </c>
      <c r="R69">
        <v>5.6892661692390902</v>
      </c>
      <c r="S69">
        <v>111.65050164045169</v>
      </c>
      <c r="T69">
        <v>-22.708649578951736</v>
      </c>
      <c r="U69">
        <v>16.425044007603901</v>
      </c>
      <c r="V69">
        <v>-12.332803038454585</v>
      </c>
    </row>
    <row r="70" spans="3:22">
      <c r="C70">
        <v>-13.713724437197016</v>
      </c>
      <c r="D70">
        <v>-17.465319777082186</v>
      </c>
      <c r="E70">
        <v>-17.508646030577438</v>
      </c>
      <c r="F70">
        <v>84.243002745484773</v>
      </c>
      <c r="G70">
        <v>110.54534507568587</v>
      </c>
      <c r="H70">
        <v>-123.96365313384194</v>
      </c>
      <c r="I70">
        <v>101.85068945542662</v>
      </c>
      <c r="J70">
        <v>-92.056787007875755</v>
      </c>
      <c r="K70">
        <v>15.43121559240717</v>
      </c>
      <c r="L70">
        <v>-89.297588303235898</v>
      </c>
      <c r="M70">
        <v>-33.660011606201806</v>
      </c>
      <c r="N70" s="24">
        <v>-65.834097528811071</v>
      </c>
      <c r="O70">
        <v>-23.955033864919642</v>
      </c>
      <c r="P70" s="194">
        <v>-97.180561283395036</v>
      </c>
      <c r="Q70">
        <v>17.639164586647894</v>
      </c>
      <c r="R70">
        <v>44.256723356470502</v>
      </c>
      <c r="S70">
        <v>130.71127955032898</v>
      </c>
      <c r="T70">
        <v>11.841770272701979</v>
      </c>
      <c r="U70">
        <v>13.338318199126661</v>
      </c>
      <c r="V70">
        <v>-18.499204557681878</v>
      </c>
    </row>
    <row r="71" spans="3:22">
      <c r="C71">
        <v>6.6899611184762762</v>
      </c>
      <c r="D71">
        <v>-30.736692970100194</v>
      </c>
      <c r="E71">
        <v>-23.291084636278356</v>
      </c>
      <c r="F71">
        <v>-29.075656197936951</v>
      </c>
      <c r="G71">
        <v>33.238266970664881</v>
      </c>
      <c r="H71">
        <v>-58.668131108506714</v>
      </c>
      <c r="I71">
        <v>180.94796025561845</v>
      </c>
      <c r="J71">
        <v>-99.308750470613631</v>
      </c>
      <c r="K71">
        <v>13.214828238849805</v>
      </c>
      <c r="L71">
        <v>-39.292694314372056</v>
      </c>
      <c r="M71">
        <v>-72.806758016155982</v>
      </c>
      <c r="N71" s="24">
        <v>-86.252846540286555</v>
      </c>
      <c r="O71">
        <v>-9.8588357352091407</v>
      </c>
      <c r="P71" s="194">
        <v>27.628872856026646</v>
      </c>
      <c r="Q71">
        <v>-36.295079612404152</v>
      </c>
      <c r="R71">
        <v>26.70955186633455</v>
      </c>
      <c r="S71">
        <v>-29.67863069986106</v>
      </c>
      <c r="T71">
        <v>15.022508066655973</v>
      </c>
      <c r="U71">
        <v>44.926082747096189</v>
      </c>
      <c r="V71">
        <v>-24.665606076909171</v>
      </c>
    </row>
    <row r="72" spans="3:22">
      <c r="C72">
        <v>-13.64348161741691</v>
      </c>
      <c r="D72">
        <v>-22.780736476634047</v>
      </c>
      <c r="E72">
        <v>30.940815060631394</v>
      </c>
      <c r="F72">
        <v>-91.179700838867575</v>
      </c>
      <c r="G72">
        <v>-6.9106269478943432</v>
      </c>
      <c r="H72">
        <v>-53.715850868106827</v>
      </c>
      <c r="I72">
        <v>215.17400989492216</v>
      </c>
      <c r="J72">
        <v>-90.974931420399116</v>
      </c>
      <c r="K72">
        <v>-100.05684218426268</v>
      </c>
      <c r="L72">
        <v>13.536413129068023</v>
      </c>
      <c r="M72">
        <v>-58.657807280478664</v>
      </c>
      <c r="N72" s="24">
        <v>-13.047543150443744</v>
      </c>
      <c r="O72">
        <v>24.107434543140698</v>
      </c>
      <c r="P72" s="194">
        <v>36.502771041643427</v>
      </c>
      <c r="Q72">
        <v>-75.783566059990335</v>
      </c>
      <c r="R72">
        <v>64.661233398454897</v>
      </c>
      <c r="S72">
        <v>-44.71040509296563</v>
      </c>
      <c r="T72">
        <v>54.7253433846181</v>
      </c>
      <c r="U72">
        <v>33.147650827982943</v>
      </c>
      <c r="V72">
        <v>-30.832007596136464</v>
      </c>
    </row>
    <row r="73" spans="3:22">
      <c r="C73">
        <v>-25.382121878337784</v>
      </c>
      <c r="D73">
        <v>-46.748088902439122</v>
      </c>
      <c r="E73">
        <v>43.154491484136088</v>
      </c>
      <c r="F73">
        <v>-106.08442495367308</v>
      </c>
      <c r="G73">
        <v>-110.81297821524731</v>
      </c>
      <c r="H73">
        <v>-44.912158579366405</v>
      </c>
      <c r="I73">
        <v>166.17504341077256</v>
      </c>
      <c r="J73">
        <v>-134.77928978412456</v>
      </c>
      <c r="K73">
        <v>-166.97789901837405</v>
      </c>
      <c r="L73">
        <v>-96.036494325156127</v>
      </c>
      <c r="M73">
        <v>-52.327596601158803</v>
      </c>
      <c r="N73" s="24">
        <v>-68.102614165767591</v>
      </c>
      <c r="O73">
        <v>25.258253465360212</v>
      </c>
      <c r="P73" s="194">
        <v>-88.778981773310989</v>
      </c>
      <c r="Q73">
        <v>128.23257259009279</v>
      </c>
      <c r="R73">
        <v>33.504068076011208</v>
      </c>
      <c r="S73">
        <v>-56.186717195622805</v>
      </c>
      <c r="T73">
        <v>-20.57177633507581</v>
      </c>
      <c r="U73">
        <v>56.546665757420669</v>
      </c>
      <c r="V73">
        <v>-9.3145498751491687</v>
      </c>
    </row>
    <row r="74" spans="3:22">
      <c r="C74">
        <v>-42.142352969740386</v>
      </c>
      <c r="D74">
        <v>-16.479357165850161</v>
      </c>
      <c r="E74">
        <v>22.594558357956885</v>
      </c>
      <c r="F74">
        <v>-108.47512563098098</v>
      </c>
      <c r="G74">
        <v>16.533317653335871</v>
      </c>
      <c r="H74">
        <v>-5.5816390299150953</v>
      </c>
      <c r="I74">
        <v>-67.8212985104783</v>
      </c>
      <c r="J74">
        <v>-18.246117247398615</v>
      </c>
      <c r="K74">
        <v>-183.19644272992628</v>
      </c>
      <c r="L74">
        <v>-7.3954840728292766</v>
      </c>
      <c r="M74">
        <v>-4.6644668742828799</v>
      </c>
      <c r="N74" s="24">
        <v>-123.15768518109053</v>
      </c>
      <c r="O74">
        <v>-50.186639965641916</v>
      </c>
      <c r="P74" s="194">
        <v>-41.103070258721345</v>
      </c>
      <c r="Q74">
        <v>104.65155516637969</v>
      </c>
      <c r="R74">
        <v>65.40057226855879</v>
      </c>
      <c r="S74">
        <v>44.291220003870876</v>
      </c>
      <c r="T74">
        <v>-37.370464298905972</v>
      </c>
      <c r="U74">
        <v>11.671072634287157</v>
      </c>
      <c r="V74">
        <v>-23.64843074251803</v>
      </c>
    </row>
    <row r="75" spans="3:22">
      <c r="C75">
        <v>14.740167479993033</v>
      </c>
      <c r="D75">
        <v>4.3753880086460413</v>
      </c>
      <c r="E75">
        <v>61.146738930101492</v>
      </c>
      <c r="F75">
        <v>-145.36888472910505</v>
      </c>
      <c r="G75">
        <v>-29.47021267573291</v>
      </c>
      <c r="H75">
        <v>-46.698226052792052</v>
      </c>
      <c r="I75">
        <v>-105.64028237373441</v>
      </c>
      <c r="J75">
        <v>-4.8188696910629005</v>
      </c>
      <c r="K75">
        <v>-51.635131722883671</v>
      </c>
      <c r="L75">
        <v>-23.557662227283799</v>
      </c>
      <c r="M75">
        <v>-44.970181043375305</v>
      </c>
      <c r="N75" s="24">
        <v>-23.944521477649687</v>
      </c>
      <c r="O75">
        <v>-58.757150919837841</v>
      </c>
      <c r="P75" s="194">
        <v>31.673784421507662</v>
      </c>
      <c r="Q75">
        <v>-35.864524399547008</v>
      </c>
      <c r="R75">
        <v>65.222069645514239</v>
      </c>
      <c r="S75">
        <v>22.562364196991439</v>
      </c>
      <c r="T75">
        <v>-4.953436684971166</v>
      </c>
      <c r="U75">
        <v>1.6341137524595979</v>
      </c>
      <c r="V75">
        <v>-33.991564472707978</v>
      </c>
    </row>
    <row r="76" spans="3:22">
      <c r="C76">
        <v>18.192210583943961</v>
      </c>
      <c r="D76">
        <v>12.128146793048472</v>
      </c>
      <c r="E76">
        <v>50.070526214963138</v>
      </c>
      <c r="F76">
        <v>80.465575559534045</v>
      </c>
      <c r="G76">
        <v>-134.01113626957249</v>
      </c>
      <c r="H76">
        <v>-33.334229528712967</v>
      </c>
      <c r="I76">
        <v>-87.629214484263684</v>
      </c>
      <c r="J76">
        <v>37.266570752419284</v>
      </c>
      <c r="K76">
        <v>-39.15744878318128</v>
      </c>
      <c r="L76">
        <v>19.828559482950368</v>
      </c>
      <c r="M76">
        <v>-88.129975480977919</v>
      </c>
      <c r="N76" s="24">
        <v>-47.889042955300283</v>
      </c>
      <c r="O76">
        <v>-66.02907226933803</v>
      </c>
      <c r="P76" s="194">
        <v>44.714420976917609</v>
      </c>
      <c r="Q76">
        <v>-84.813080404760512</v>
      </c>
      <c r="R76">
        <v>74.159662476367885</v>
      </c>
      <c r="S76">
        <v>60.161645342830525</v>
      </c>
      <c r="T76">
        <v>107.97489929242056</v>
      </c>
      <c r="U76">
        <v>-38.652831290536596</v>
      </c>
      <c r="V76">
        <v>-10.822451854834071</v>
      </c>
    </row>
    <row r="77" spans="3:22">
      <c r="C77">
        <v>2.5507698653382249</v>
      </c>
      <c r="D77">
        <v>15.287171754839619</v>
      </c>
      <c r="E77">
        <v>47.597308889480701</v>
      </c>
      <c r="F77">
        <v>143.1107902741378</v>
      </c>
      <c r="G77">
        <v>-113.49441187858974</v>
      </c>
      <c r="H77">
        <v>-23.362752332432137</v>
      </c>
      <c r="I77">
        <v>-19.19181313113404</v>
      </c>
      <c r="J77">
        <v>-0.67767684945010842</v>
      </c>
      <c r="K77">
        <v>-35.159652597832064</v>
      </c>
      <c r="L77">
        <v>-1.0314714597789134</v>
      </c>
      <c r="M77">
        <v>-109.28079790319862</v>
      </c>
      <c r="N77" s="24">
        <v>-71.83356443294997</v>
      </c>
      <c r="O77">
        <v>-66.785473243267006</v>
      </c>
      <c r="P77" s="194">
        <v>82.072969926533005</v>
      </c>
      <c r="Q77">
        <v>-73.048084570781612</v>
      </c>
      <c r="R77">
        <v>69.707729041758284</v>
      </c>
      <c r="S77">
        <v>-19.242939687925173</v>
      </c>
      <c r="T77">
        <v>90.101909065781911</v>
      </c>
      <c r="U77">
        <v>-38.069687493591118</v>
      </c>
      <c r="V77">
        <v>26.140776363626173</v>
      </c>
    </row>
    <row r="78" spans="3:22">
      <c r="C78">
        <v>29.296492148685502</v>
      </c>
      <c r="D78">
        <v>15.435680816972308</v>
      </c>
      <c r="E78">
        <v>18.423936916170533</v>
      </c>
      <c r="F78">
        <v>187.9296211691626</v>
      </c>
      <c r="G78">
        <v>-76.612111641491538</v>
      </c>
      <c r="H78">
        <v>-48.102332181478232</v>
      </c>
      <c r="I78">
        <v>-62.338796779235054</v>
      </c>
      <c r="J78">
        <v>38.949587942785001</v>
      </c>
      <c r="K78">
        <v>-53.096938530200532</v>
      </c>
      <c r="L78">
        <v>-34.838090784294764</v>
      </c>
      <c r="M78">
        <v>-113.18564226247145</v>
      </c>
      <c r="N78" s="24">
        <v>-95.778085910600566</v>
      </c>
      <c r="O78">
        <v>0.56885599049746816</v>
      </c>
      <c r="P78" s="194">
        <v>-60.99650552561161</v>
      </c>
      <c r="Q78">
        <v>-94.602961071600475</v>
      </c>
      <c r="R78">
        <v>75.087115085501864</v>
      </c>
      <c r="S78">
        <v>-49.72270196190766</v>
      </c>
      <c r="T78">
        <v>75.398935674674249</v>
      </c>
      <c r="U78">
        <v>46.694492858327976</v>
      </c>
      <c r="V78">
        <v>-18.453501394274099</v>
      </c>
    </row>
    <row r="79" spans="3:22">
      <c r="C79">
        <v>48.724143346423261</v>
      </c>
      <c r="D79">
        <v>5.1982158088731012</v>
      </c>
      <c r="E79">
        <v>48.245788331532822</v>
      </c>
      <c r="F79">
        <v>220.2164227469666</v>
      </c>
      <c r="G79">
        <v>-141.41527962352029</v>
      </c>
      <c r="H79">
        <v>-0.79732190995309793</v>
      </c>
      <c r="I79">
        <v>47.306364582912465</v>
      </c>
      <c r="J79">
        <v>-30.216806350205843</v>
      </c>
      <c r="K79">
        <v>-61.406236424353665</v>
      </c>
      <c r="L79">
        <v>-39.006842909938314</v>
      </c>
      <c r="M79">
        <v>-97.212042789347834</v>
      </c>
      <c r="N79" s="24">
        <v>-119.72260738825025</v>
      </c>
      <c r="O79">
        <v>-12.807429264528764</v>
      </c>
      <c r="P79" s="194">
        <v>-92.577551951371788</v>
      </c>
      <c r="Q79">
        <v>22.744215038304901</v>
      </c>
      <c r="R79">
        <v>11.428354219102403</v>
      </c>
      <c r="S79">
        <v>-70.107564664154779</v>
      </c>
      <c r="T79">
        <v>-45.881754949289643</v>
      </c>
      <c r="U79">
        <v>37.033232994182981</v>
      </c>
      <c r="V79">
        <v>-9.275403231558812</v>
      </c>
    </row>
    <row r="80" spans="3:22">
      <c r="C80">
        <v>157.73463125477065</v>
      </c>
      <c r="D80">
        <v>8.2362391074566403</v>
      </c>
      <c r="E80">
        <v>64.529351630440033</v>
      </c>
      <c r="F80">
        <v>215.05935970583323</v>
      </c>
      <c r="G80">
        <v>2.8576165779386429</v>
      </c>
      <c r="H80">
        <v>13.101664751138742</v>
      </c>
      <c r="I80">
        <v>109.48811821408526</v>
      </c>
      <c r="J80">
        <v>-81.303754590257995</v>
      </c>
      <c r="K80">
        <v>-97.746567986292575</v>
      </c>
      <c r="L80">
        <v>-46.581974404682114</v>
      </c>
      <c r="M80">
        <v>33.266631091551972</v>
      </c>
      <c r="N80" s="24">
        <v>-143.66712886590085</v>
      </c>
      <c r="O80">
        <v>10.742123924771477</v>
      </c>
      <c r="P80" s="194">
        <v>23.424721708877769</v>
      </c>
      <c r="Q80">
        <v>31.497344820669241</v>
      </c>
      <c r="R80">
        <v>-30.714439505926748</v>
      </c>
      <c r="S80">
        <v>-85.226666334297988</v>
      </c>
      <c r="T80">
        <v>-46.604697802143164</v>
      </c>
      <c r="U80">
        <v>42.775365514883561</v>
      </c>
      <c r="V80">
        <v>-29.596105566750339</v>
      </c>
    </row>
    <row r="81" spans="3:22">
      <c r="C81">
        <v>219.04896127534175</v>
      </c>
      <c r="D81">
        <v>6.883948506932029</v>
      </c>
      <c r="E81">
        <v>115.65291439528937</v>
      </c>
      <c r="F81">
        <v>222.32252096889988</v>
      </c>
      <c r="G81">
        <v>-1.2087172428846316</v>
      </c>
      <c r="H81">
        <v>48.309279596232045</v>
      </c>
      <c r="I81">
        <v>65.87571763993401</v>
      </c>
      <c r="J81">
        <v>-16.074690319263937</v>
      </c>
      <c r="K81">
        <v>-55.675044893284394</v>
      </c>
      <c r="L81">
        <v>-58.646311671392141</v>
      </c>
      <c r="M81">
        <v>14.760937205300252</v>
      </c>
      <c r="N81" s="24">
        <v>267.94307103254505</v>
      </c>
      <c r="O81">
        <v>-8.3387267826237803</v>
      </c>
      <c r="P81" s="194">
        <v>-24.524919487921579</v>
      </c>
      <c r="Q81">
        <v>-22.665532044822612</v>
      </c>
      <c r="R81">
        <v>50.67931551957372</v>
      </c>
      <c r="S81">
        <v>11.685440688384915</v>
      </c>
      <c r="T81">
        <v>-29.106089502755822</v>
      </c>
      <c r="U81">
        <v>16.977594928895996</v>
      </c>
      <c r="V81">
        <v>-15.287779854000291</v>
      </c>
    </row>
    <row r="82" spans="3:22">
      <c r="C82">
        <v>180.06212379509998</v>
      </c>
      <c r="D82">
        <v>-16.372644405817482</v>
      </c>
      <c r="E82">
        <v>59.93001660201935</v>
      </c>
      <c r="F82">
        <v>34.546248605016444</v>
      </c>
      <c r="G82">
        <v>-18.086777544828692</v>
      </c>
      <c r="H82">
        <v>76.609658545531602</v>
      </c>
      <c r="I82">
        <v>101.44774905735994</v>
      </c>
      <c r="J82">
        <v>-17.341496628378991</v>
      </c>
      <c r="K82">
        <v>9.1417302521349484</v>
      </c>
      <c r="L82">
        <v>0.81280990734376246</v>
      </c>
      <c r="M82">
        <v>-22.832822160859905</v>
      </c>
      <c r="N82" s="24">
        <v>533.28276547308997</v>
      </c>
      <c r="O82">
        <v>-99.221156594076092</v>
      </c>
      <c r="P82" s="194">
        <v>-10.906967911283573</v>
      </c>
      <c r="Q82">
        <v>19.745439420558796</v>
      </c>
      <c r="R82">
        <v>57.18374508783927</v>
      </c>
      <c r="S82">
        <v>30.952627897766433</v>
      </c>
      <c r="T82">
        <v>-6.9272224930609809</v>
      </c>
      <c r="U82">
        <v>10.338920178368426</v>
      </c>
      <c r="V82">
        <v>-6.1867001332748259</v>
      </c>
    </row>
    <row r="83" spans="3:22">
      <c r="C83">
        <v>-30.287318335946111</v>
      </c>
      <c r="D83">
        <v>31.102170687136095</v>
      </c>
      <c r="E83">
        <v>-15.712543882073078</v>
      </c>
      <c r="F83">
        <v>-5.045102506153853</v>
      </c>
      <c r="G83">
        <v>-3.0293538634141441</v>
      </c>
      <c r="H83">
        <v>53.357653080159253</v>
      </c>
      <c r="I83">
        <v>-90.638446931948238</v>
      </c>
      <c r="J83">
        <v>-10.162311794857487</v>
      </c>
      <c r="K83">
        <v>-44.179788140229903</v>
      </c>
      <c r="L83">
        <v>23.213521298859632</v>
      </c>
      <c r="M83">
        <v>-53.393857341780858</v>
      </c>
      <c r="N83" s="24">
        <v>-160.57884359249056</v>
      </c>
      <c r="O83">
        <v>453.7150843744912</v>
      </c>
      <c r="P83" s="194">
        <v>34.71378693378756</v>
      </c>
      <c r="Q83">
        <v>-52.394919095546356</v>
      </c>
      <c r="R83">
        <v>84.914868534277957</v>
      </c>
      <c r="S83">
        <v>51.431563154022115</v>
      </c>
      <c r="T83">
        <v>40.094931997306048</v>
      </c>
      <c r="U83">
        <v>11.339985081265695</v>
      </c>
      <c r="V83">
        <v>-28.113897720695604</v>
      </c>
    </row>
    <row r="84" spans="3:22">
      <c r="C84">
        <v>-95.989434340350272</v>
      </c>
      <c r="D84">
        <v>20.458677769535825</v>
      </c>
      <c r="E84">
        <v>-6.984720325978742</v>
      </c>
      <c r="F84">
        <v>19.278936626206814</v>
      </c>
      <c r="G84">
        <v>-12.291612646599788</v>
      </c>
      <c r="H84">
        <v>25.473741669298761</v>
      </c>
      <c r="I84">
        <v>-139.09383061112931</v>
      </c>
      <c r="J84">
        <v>-15.417925946543619</v>
      </c>
      <c r="K84">
        <v>-92.586456932541296</v>
      </c>
      <c r="L84">
        <v>11.755185561215512</v>
      </c>
      <c r="M84">
        <v>-91.274864115923265</v>
      </c>
      <c r="N84" s="24">
        <v>104.42946590487827</v>
      </c>
      <c r="O84">
        <v>381.92958055250347</v>
      </c>
      <c r="P84" s="194">
        <v>69.672527965497466</v>
      </c>
      <c r="Q84">
        <v>79.69124205746175</v>
      </c>
      <c r="R84">
        <v>65.124532096073381</v>
      </c>
      <c r="S84">
        <v>7.5973978243409874</v>
      </c>
      <c r="T84">
        <v>14.090523326459333</v>
      </c>
      <c r="U84">
        <v>32.435999833609458</v>
      </c>
      <c r="V84">
        <v>-14.791343390596012</v>
      </c>
    </row>
    <row r="85" spans="3:22">
      <c r="C85">
        <v>-27.682809053679193</v>
      </c>
      <c r="D85">
        <v>8.1764472624172413</v>
      </c>
      <c r="E85">
        <v>14.429099069553558</v>
      </c>
      <c r="F85">
        <v>40.242682713523209</v>
      </c>
      <c r="G85">
        <v>-6.4599986473958779</v>
      </c>
      <c r="H85">
        <v>114.90742655047052</v>
      </c>
      <c r="I85">
        <v>-18.87884795258924</v>
      </c>
      <c r="J85">
        <v>-27.459751225769651</v>
      </c>
      <c r="K85">
        <v>-44.305596249957489</v>
      </c>
      <c r="L85">
        <v>-26.310572207488804</v>
      </c>
      <c r="M85">
        <v>32.651671528061343</v>
      </c>
      <c r="N85" s="24">
        <v>110.14495529573014</v>
      </c>
      <c r="O85">
        <v>-85.824751106344593</v>
      </c>
      <c r="P85" s="194">
        <v>62.939117672530301</v>
      </c>
      <c r="Q85">
        <v>68.092959812984191</v>
      </c>
      <c r="R85">
        <v>10.048613430194564</v>
      </c>
      <c r="S85">
        <v>69.694840872752138</v>
      </c>
      <c r="T85">
        <v>11.354638622084167</v>
      </c>
      <c r="U85">
        <v>59.281867720108494</v>
      </c>
      <c r="V85">
        <v>56.33810384186927</v>
      </c>
    </row>
    <row r="86" spans="3:22">
      <c r="C86">
        <v>-43.848893533587216</v>
      </c>
      <c r="D86">
        <v>21.870442798999647</v>
      </c>
      <c r="E86">
        <v>71.244559344399022</v>
      </c>
      <c r="F86">
        <v>14.309040393450232</v>
      </c>
      <c r="G86">
        <v>8.2305200689143021</v>
      </c>
      <c r="H86">
        <v>101.21664459916428</v>
      </c>
      <c r="I86">
        <v>-64.324484362413386</v>
      </c>
      <c r="J86">
        <v>-82.942047329539491</v>
      </c>
      <c r="K86">
        <v>-55.152709757789125</v>
      </c>
      <c r="L86">
        <v>-64.636496950411129</v>
      </c>
      <c r="M86">
        <v>79.37701093573105</v>
      </c>
      <c r="N86" s="24">
        <v>122.04951840179274</v>
      </c>
      <c r="O86">
        <v>-121.92804558998068</v>
      </c>
      <c r="P86" s="194">
        <v>67.037096921189004</v>
      </c>
      <c r="Q86">
        <v>84.07863455398001</v>
      </c>
      <c r="R86">
        <v>18.497090090777419</v>
      </c>
      <c r="S86">
        <v>-11.118032012064759</v>
      </c>
      <c r="T86">
        <v>31.513204270694587</v>
      </c>
      <c r="U86">
        <v>37.169865631834909</v>
      </c>
      <c r="V86">
        <v>56.965404562808544</v>
      </c>
    </row>
    <row r="87" spans="3:22">
      <c r="C87">
        <v>-73.924677695094942</v>
      </c>
      <c r="D87">
        <v>60.975650824392687</v>
      </c>
      <c r="E87">
        <v>77.620038845318049</v>
      </c>
      <c r="F87">
        <v>-38.255616461790851</v>
      </c>
      <c r="G87">
        <v>4.3890053274453749</v>
      </c>
      <c r="H87">
        <v>146.44538720942091</v>
      </c>
      <c r="I87">
        <v>-38.297521005187264</v>
      </c>
      <c r="J87">
        <v>-76.374055622010928</v>
      </c>
      <c r="K87">
        <v>-33.554846471527526</v>
      </c>
      <c r="L87">
        <v>-93.870171377985571</v>
      </c>
      <c r="M87">
        <v>-50.248694906823403</v>
      </c>
      <c r="N87" s="24">
        <v>-73.505793633556095</v>
      </c>
      <c r="O87">
        <v>-132.73150647071179</v>
      </c>
      <c r="P87" s="198">
        <v>364.46244490475146</v>
      </c>
      <c r="Q87">
        <v>104.88495212232829</v>
      </c>
      <c r="R87">
        <v>36.790136693152817</v>
      </c>
      <c r="S87">
        <v>38.482307785507146</v>
      </c>
      <c r="T87">
        <v>-3.7609795720427428</v>
      </c>
      <c r="U87">
        <v>43.337293831240459</v>
      </c>
      <c r="V87">
        <v>57.064896013524049</v>
      </c>
    </row>
    <row r="88" spans="3:22">
      <c r="C88">
        <v>-96.96320703991114</v>
      </c>
      <c r="D88">
        <v>52.355322961113416</v>
      </c>
      <c r="E88">
        <v>4.6089926235154053</v>
      </c>
      <c r="F88">
        <v>105.45503236855802</v>
      </c>
      <c r="G88">
        <v>-23.796729283002605</v>
      </c>
      <c r="H88">
        <v>-59.701152378966071</v>
      </c>
      <c r="I88">
        <v>-66.625222920992201</v>
      </c>
      <c r="J88">
        <v>-102.34526839751288</v>
      </c>
      <c r="K88">
        <v>-63.620264303463955</v>
      </c>
      <c r="L88">
        <v>-149.34400780303713</v>
      </c>
      <c r="M88">
        <v>-103.52465870609922</v>
      </c>
      <c r="N88" s="24">
        <v>-7.3307972523825811</v>
      </c>
      <c r="O88">
        <v>-13.60420576521301</v>
      </c>
      <c r="P88" s="194">
        <v>329.43831010131817</v>
      </c>
      <c r="Q88">
        <v>-46.108744611517068</v>
      </c>
      <c r="R88">
        <v>42.470584309689002</v>
      </c>
      <c r="S88">
        <v>24.601632070851338</v>
      </c>
      <c r="T88">
        <v>14.462480476887322</v>
      </c>
      <c r="U88">
        <v>-28.425144700700912</v>
      </c>
      <c r="V88">
        <v>41.297917356207108</v>
      </c>
    </row>
    <row r="89" spans="3:22">
      <c r="C89">
        <v>-114.70089707503666</v>
      </c>
      <c r="D89">
        <v>6.0832014868583428</v>
      </c>
      <c r="E89">
        <v>3.2075247113443766</v>
      </c>
      <c r="F89">
        <v>48.822040175795337</v>
      </c>
      <c r="G89">
        <v>-66.062132141943948</v>
      </c>
      <c r="H89">
        <v>-76.938614351326578</v>
      </c>
      <c r="I89">
        <v>-114.29799935055053</v>
      </c>
      <c r="J89">
        <v>75.731876939731592</v>
      </c>
      <c r="K89">
        <v>-55.948944134272097</v>
      </c>
      <c r="L89">
        <v>10.543595800560979</v>
      </c>
      <c r="M89">
        <v>44.495730466912391</v>
      </c>
      <c r="N89" s="24">
        <v>46.767683739460153</v>
      </c>
      <c r="O89">
        <v>-25.821904436000295</v>
      </c>
      <c r="P89" s="194">
        <v>-9.4410216486494392</v>
      </c>
      <c r="Q89">
        <v>-28.333186447969638</v>
      </c>
      <c r="R89">
        <v>84.121692504634666</v>
      </c>
      <c r="S89">
        <v>74.189206834304969</v>
      </c>
      <c r="T89">
        <v>-1.0768448411781719</v>
      </c>
      <c r="U89">
        <v>-10.955169899651082</v>
      </c>
      <c r="V89">
        <v>63.061743167681016</v>
      </c>
    </row>
    <row r="90" spans="3:22">
      <c r="C90">
        <v>-134.39443432899134</v>
      </c>
      <c r="D90">
        <v>20.880660353884196</v>
      </c>
      <c r="E90">
        <v>-9.2585087831012061</v>
      </c>
      <c r="F90">
        <v>44.022495777207951</v>
      </c>
      <c r="G90">
        <v>-84.870015851104654</v>
      </c>
      <c r="H90">
        <v>-49.83504180321961</v>
      </c>
      <c r="I90">
        <v>-121.75915778897979</v>
      </c>
      <c r="J90">
        <v>-20.396857227363398</v>
      </c>
      <c r="K90">
        <v>75.878309607622214</v>
      </c>
      <c r="L90">
        <v>-69.09803366180131</v>
      </c>
      <c r="M90">
        <v>42.007527864879194</v>
      </c>
      <c r="N90" s="24">
        <v>76.821142789597616</v>
      </c>
      <c r="O90">
        <v>-31.547643940247326</v>
      </c>
      <c r="P90" s="194">
        <v>-54.087932367140638</v>
      </c>
      <c r="Q90">
        <v>-24.137020755735648</v>
      </c>
      <c r="R90">
        <v>16.873510419153718</v>
      </c>
      <c r="S90">
        <v>16.080621777201486</v>
      </c>
      <c r="T90">
        <v>11.81214501994873</v>
      </c>
      <c r="U90">
        <v>-26.352341679616984</v>
      </c>
      <c r="V90">
        <v>46.517255812854273</v>
      </c>
    </row>
    <row r="91" spans="3:22">
      <c r="C91">
        <v>-39.780628723729023</v>
      </c>
      <c r="D91">
        <v>9.6909981475055247</v>
      </c>
      <c r="E91">
        <v>-15.939902842732408</v>
      </c>
      <c r="F91">
        <v>86.94859275638828</v>
      </c>
      <c r="G91">
        <v>-107.36901754630981</v>
      </c>
      <c r="H91">
        <v>-78.127761598253528</v>
      </c>
      <c r="I91">
        <v>-30.879526687140242</v>
      </c>
      <c r="J91">
        <v>24.789169389358904</v>
      </c>
      <c r="K91">
        <v>58.27224025729538</v>
      </c>
      <c r="L91">
        <v>42.02871010040144</v>
      </c>
      <c r="M91">
        <v>-19.217584593997344</v>
      </c>
      <c r="N91" s="24">
        <v>-40.421426288662587</v>
      </c>
      <c r="O91">
        <v>-41.767434500402487</v>
      </c>
      <c r="P91" s="194">
        <v>-37.616263573595461</v>
      </c>
      <c r="Q91">
        <v>-43.017359605533784</v>
      </c>
      <c r="R91">
        <v>50.343895333108776</v>
      </c>
      <c r="S91">
        <v>13.172317456384917</v>
      </c>
      <c r="T91">
        <v>33.039103809093831</v>
      </c>
      <c r="U91">
        <v>4.0912481828745513</v>
      </c>
      <c r="V91">
        <v>19.890397722802845</v>
      </c>
    </row>
    <row r="92" spans="3:22">
      <c r="C92">
        <v>-34.419614228459977</v>
      </c>
      <c r="D92">
        <v>68.840331488587253</v>
      </c>
      <c r="E92">
        <v>-17.860819810892281</v>
      </c>
      <c r="F92">
        <v>113.17065203110087</v>
      </c>
      <c r="G92">
        <v>-88.269665253898893</v>
      </c>
      <c r="H92">
        <v>-121.35009938006169</v>
      </c>
      <c r="I92">
        <v>-73.697118305513868</v>
      </c>
      <c r="J92">
        <v>13.769862092914991</v>
      </c>
      <c r="K92">
        <v>50.172984801430175</v>
      </c>
      <c r="L92">
        <v>42.188946288704756</v>
      </c>
      <c r="M92">
        <v>-56.975287647059304</v>
      </c>
      <c r="N92" s="24">
        <v>-69.810823865008388</v>
      </c>
      <c r="O92">
        <v>31.100112822083247</v>
      </c>
      <c r="P92" s="194">
        <v>30.330068058399775</v>
      </c>
      <c r="Q92">
        <v>-62.959759816009864</v>
      </c>
      <c r="R92">
        <v>77.345648782425087</v>
      </c>
      <c r="S92">
        <v>-16.796386059784709</v>
      </c>
      <c r="T92">
        <v>-36.370772157570173</v>
      </c>
      <c r="U92">
        <v>0.73015731009490992</v>
      </c>
      <c r="V92">
        <v>9.0296898954729841</v>
      </c>
    </row>
    <row r="93" spans="3:22">
      <c r="C93">
        <v>-28.082152309894809</v>
      </c>
      <c r="D93">
        <v>78.366233220264803</v>
      </c>
      <c r="E93">
        <v>1.9817607388513352</v>
      </c>
      <c r="F93">
        <v>64.768104372220478</v>
      </c>
      <c r="G93">
        <v>-124.7974354170583</v>
      </c>
      <c r="H93">
        <v>-121.23298414554301</v>
      </c>
      <c r="I93">
        <v>-98.260919793272478</v>
      </c>
      <c r="J93">
        <v>18.212514523382197</v>
      </c>
      <c r="K93">
        <v>-41.44297499969889</v>
      </c>
      <c r="L93">
        <v>62.806085275568876</v>
      </c>
      <c r="M93">
        <v>50.113416602138386</v>
      </c>
      <c r="N93" s="24">
        <v>-121.92112745738723</v>
      </c>
      <c r="O93">
        <v>-5.1374027076799393</v>
      </c>
      <c r="P93" s="194">
        <v>12.652728748264963</v>
      </c>
      <c r="Q93">
        <v>-3.6551462169845763</v>
      </c>
      <c r="R93">
        <v>30.699877970265334</v>
      </c>
      <c r="S93">
        <v>30.464573229495727</v>
      </c>
      <c r="T93">
        <v>-23.072707416336925</v>
      </c>
      <c r="U93">
        <v>36.603654907775308</v>
      </c>
      <c r="V93">
        <v>-46.293879539724003</v>
      </c>
    </row>
    <row r="94" spans="3:22">
      <c r="C94">
        <v>18.354464653226387</v>
      </c>
      <c r="D94">
        <v>-65.110641120832042</v>
      </c>
      <c r="E94">
        <v>27.069999530343011</v>
      </c>
      <c r="F94">
        <v>67.934485088582733</v>
      </c>
      <c r="G94">
        <v>-129.24762585304507</v>
      </c>
      <c r="H94">
        <v>-48.205251769300958</v>
      </c>
      <c r="I94">
        <v>-36.696144748030747</v>
      </c>
      <c r="J94">
        <v>4.3833633210542757</v>
      </c>
      <c r="K94">
        <v>-34.68990876933367</v>
      </c>
      <c r="L94">
        <v>-5.5663478320338982</v>
      </c>
      <c r="M94">
        <v>48.046879981840902</v>
      </c>
      <c r="N94" s="24">
        <v>-6.4339283472945681</v>
      </c>
      <c r="O94">
        <v>-28.723086063779192</v>
      </c>
      <c r="P94" s="194">
        <v>52.764745746113476</v>
      </c>
      <c r="Q94">
        <v>28.327766164867171</v>
      </c>
      <c r="R94">
        <v>7.7758435466439551</v>
      </c>
      <c r="S94">
        <v>20.398046605477248</v>
      </c>
      <c r="T94">
        <v>14.557179148016075</v>
      </c>
      <c r="U94">
        <v>36.822620534526322</v>
      </c>
      <c r="V94">
        <v>-25.925862594917817</v>
      </c>
    </row>
    <row r="95" spans="3:22">
      <c r="C95">
        <v>50.843854646947875</v>
      </c>
      <c r="D95">
        <v>-78.873042153558345</v>
      </c>
      <c r="E95">
        <v>-3.606412428164731</v>
      </c>
      <c r="F95">
        <v>-45.120397912828594</v>
      </c>
      <c r="G95">
        <v>-87.988714955414252</v>
      </c>
      <c r="H95">
        <v>42.038882279304744</v>
      </c>
      <c r="I95">
        <v>129.21239260596667</v>
      </c>
      <c r="J95">
        <v>1.3816708437043417</v>
      </c>
      <c r="K95">
        <v>-3.789619491245503</v>
      </c>
      <c r="L95">
        <v>-19.76667251139861</v>
      </c>
      <c r="M95">
        <v>-26.412851116908314</v>
      </c>
      <c r="N95" s="24">
        <v>30.079822248300843</v>
      </c>
      <c r="O95">
        <v>60.871762322788527</v>
      </c>
      <c r="P95" s="194">
        <v>41.930416333845642</v>
      </c>
      <c r="Q95">
        <v>38.723692132127326</v>
      </c>
      <c r="R95">
        <v>44.033889902940246</v>
      </c>
      <c r="S95">
        <v>39.026340487235757</v>
      </c>
      <c r="T95">
        <v>8.7721859408520686</v>
      </c>
      <c r="U95">
        <v>49.874876943484196</v>
      </c>
      <c r="V95">
        <v>-62.51333156624878</v>
      </c>
    </row>
    <row r="96" spans="3:22">
      <c r="C96">
        <v>20.20443726762096</v>
      </c>
      <c r="D96">
        <v>-85.395120996954574</v>
      </c>
      <c r="E96">
        <v>0.44141463208507048</v>
      </c>
      <c r="F96">
        <v>-116.28631053004483</v>
      </c>
      <c r="G96">
        <v>-52.915200023358921</v>
      </c>
      <c r="H96">
        <v>-29.191950840950085</v>
      </c>
      <c r="I96">
        <v>167.28110309635758</v>
      </c>
      <c r="J96">
        <v>-7.1607772488823684</v>
      </c>
      <c r="K96">
        <v>-10.264220851859136</v>
      </c>
      <c r="L96">
        <v>8.8281397314367496</v>
      </c>
      <c r="M96">
        <v>-32.17772600092394</v>
      </c>
      <c r="N96" s="24">
        <v>-57.089706991351704</v>
      </c>
      <c r="O96">
        <v>89.066986242220992</v>
      </c>
      <c r="P96" s="194">
        <v>-15.876168759414213</v>
      </c>
      <c r="Q96">
        <v>-27.36292112058436</v>
      </c>
      <c r="R96">
        <v>1.6165770574234557</v>
      </c>
      <c r="S96">
        <v>80.93440172332339</v>
      </c>
      <c r="T96">
        <v>44.724216076273478</v>
      </c>
      <c r="U96">
        <v>35.971944550357875</v>
      </c>
      <c r="V96">
        <v>-95.81766745042205</v>
      </c>
    </row>
    <row r="97" spans="3:22">
      <c r="C97">
        <v>-30.121943879605169</v>
      </c>
      <c r="D97">
        <v>-100.2595824493992</v>
      </c>
      <c r="E97">
        <v>51.209987745395665</v>
      </c>
      <c r="F97">
        <v>-109.46767089099285</v>
      </c>
      <c r="G97">
        <v>-28.831972234742352</v>
      </c>
      <c r="H97">
        <v>-5.5851668135337604</v>
      </c>
      <c r="I97">
        <v>-27.460166970608043</v>
      </c>
      <c r="J97">
        <v>-34.994213398921602</v>
      </c>
      <c r="K97">
        <v>-18.343675475070995</v>
      </c>
      <c r="L97">
        <v>-26.72586126099668</v>
      </c>
      <c r="M97">
        <v>-64.21204452405982</v>
      </c>
      <c r="N97" s="24">
        <v>-48.816720450395223</v>
      </c>
      <c r="O97">
        <v>-39.894332497610776</v>
      </c>
      <c r="P97" s="194">
        <v>4.391120962005516</v>
      </c>
      <c r="Q97">
        <v>-28.549778779864937</v>
      </c>
      <c r="R97">
        <v>32.980068101052893</v>
      </c>
      <c r="S97">
        <v>105.88592205059922</v>
      </c>
      <c r="T97">
        <v>2.5052954111151848</v>
      </c>
      <c r="U97">
        <v>16.16207238367133</v>
      </c>
      <c r="V97">
        <v>-13.544562267965375</v>
      </c>
    </row>
    <row r="98" spans="3:22">
      <c r="C98">
        <v>-78.391531344417672</v>
      </c>
      <c r="D98">
        <v>-98.215983802560913</v>
      </c>
      <c r="E98">
        <v>-37.561551552317724</v>
      </c>
      <c r="F98">
        <v>-96.917432410592482</v>
      </c>
      <c r="G98">
        <v>-7.6155908165310393</v>
      </c>
      <c r="H98">
        <v>-179.49759079911018</v>
      </c>
      <c r="I98">
        <v>6.5380857638756424</v>
      </c>
      <c r="J98">
        <v>-16.88299978903342</v>
      </c>
      <c r="K98">
        <v>-107.24730588513467</v>
      </c>
      <c r="L98">
        <v>64.215740300089237</v>
      </c>
      <c r="M98">
        <v>-48.616382629306827</v>
      </c>
      <c r="N98" s="24">
        <v>-20.61976359795608</v>
      </c>
      <c r="O98">
        <v>-0.13992265004708315</v>
      </c>
      <c r="P98" s="194">
        <v>-21.496617218543179</v>
      </c>
      <c r="Q98">
        <v>-48.234946604551624</v>
      </c>
      <c r="R98">
        <v>53.539956137683475</v>
      </c>
      <c r="S98">
        <v>92.718221923974852</v>
      </c>
      <c r="T98">
        <v>21.015786464572557</v>
      </c>
      <c r="U98">
        <v>13.724886043605693</v>
      </c>
      <c r="V98">
        <v>-6.8354690641299385</v>
      </c>
    </row>
    <row r="99" spans="3:22">
      <c r="C99">
        <v>-85.480875431543609</v>
      </c>
      <c r="D99">
        <v>-18.228233125555562</v>
      </c>
      <c r="E99">
        <v>-36.304036688212364</v>
      </c>
      <c r="F99">
        <v>-113.73779423638553</v>
      </c>
      <c r="G99">
        <v>8.3106116160852253</v>
      </c>
      <c r="H99">
        <v>-156.41600800802553</v>
      </c>
      <c r="I99">
        <v>-21.919431180392166</v>
      </c>
      <c r="J99">
        <v>-16.187360877265746</v>
      </c>
      <c r="K99">
        <v>-92.71363467829633</v>
      </c>
      <c r="L99">
        <v>65.880772337361122</v>
      </c>
      <c r="M99">
        <v>56.821414849796383</v>
      </c>
      <c r="N99" s="24">
        <v>7.571207002652045</v>
      </c>
      <c r="O99">
        <v>-29.229822978062657</v>
      </c>
      <c r="P99" s="194">
        <v>22.85131964935772</v>
      </c>
      <c r="Q99">
        <v>-4.1867647944309283</v>
      </c>
      <c r="R99">
        <v>50.143577771115815</v>
      </c>
      <c r="S99">
        <v>-20.329158818763062</v>
      </c>
      <c r="T99">
        <v>31.610856464107201</v>
      </c>
      <c r="U99">
        <v>-26.629351140161816</v>
      </c>
      <c r="V99">
        <v>34.231507634256559</v>
      </c>
    </row>
    <row r="100" spans="3:22">
      <c r="C100">
        <v>-87.349287028637264</v>
      </c>
      <c r="D100">
        <v>-72.525548841849741</v>
      </c>
      <c r="E100">
        <v>-21.50347403358046</v>
      </c>
      <c r="F100">
        <v>-156.89820433081422</v>
      </c>
      <c r="G100">
        <v>4.3974624963748283</v>
      </c>
      <c r="H100">
        <v>-107.29248173040924</v>
      </c>
      <c r="I100">
        <v>-29.785722284408621</v>
      </c>
      <c r="J100">
        <v>-28.562773156304502</v>
      </c>
      <c r="K100">
        <v>-77.563764308658392</v>
      </c>
      <c r="L100">
        <v>-27.894777736415563</v>
      </c>
      <c r="M100">
        <v>62.819667601105721</v>
      </c>
      <c r="N100" s="24">
        <v>-25.424158151134179</v>
      </c>
      <c r="O100">
        <v>-37.74423655332339</v>
      </c>
      <c r="P100" s="194">
        <v>36.739631298548375</v>
      </c>
      <c r="Q100">
        <v>16.393820647708708</v>
      </c>
      <c r="R100">
        <v>51.894040479174691</v>
      </c>
      <c r="S100">
        <v>-5.628891724033565</v>
      </c>
      <c r="T100">
        <v>-19.758465072413856</v>
      </c>
      <c r="U100">
        <v>21.096578099924045</v>
      </c>
      <c r="V100">
        <v>36.969870694198107</v>
      </c>
    </row>
    <row r="101" spans="3:22">
      <c r="C101">
        <v>52.555735237587214</v>
      </c>
      <c r="D101">
        <v>-39.586641998534105</v>
      </c>
      <c r="E101">
        <v>-35.951870602376403</v>
      </c>
      <c r="F101">
        <v>-6.7065200965926124</v>
      </c>
      <c r="G101">
        <v>-40.369531354986066</v>
      </c>
      <c r="H101">
        <v>-104.24159280732692</v>
      </c>
      <c r="I101">
        <v>-29.692700364540542</v>
      </c>
      <c r="J101">
        <v>-17.763973907837681</v>
      </c>
      <c r="K101">
        <v>-20.615856134547357</v>
      </c>
      <c r="L101">
        <v>27.740476471954935</v>
      </c>
      <c r="M101">
        <v>-41.137712700922748</v>
      </c>
      <c r="N101" s="24">
        <v>8.0270038201206262</v>
      </c>
      <c r="O101">
        <v>-8.6306427284325764</v>
      </c>
      <c r="P101" s="194">
        <v>30.811520379148533</v>
      </c>
      <c r="Q101">
        <v>48.698053791347775</v>
      </c>
      <c r="R101">
        <v>39.049904595110092</v>
      </c>
      <c r="S101">
        <v>2.8044759312015231</v>
      </c>
      <c r="T101">
        <v>12.471944378614353</v>
      </c>
      <c r="U101">
        <v>39.935510905481351</v>
      </c>
      <c r="V101">
        <v>30.792278070749489</v>
      </c>
    </row>
    <row r="102" spans="3:22">
      <c r="C102">
        <v>114.17404259394425</v>
      </c>
      <c r="D102">
        <v>-56.966682731104811</v>
      </c>
      <c r="E102">
        <v>-19.101641174265751</v>
      </c>
      <c r="F102">
        <v>13.845748843882575</v>
      </c>
      <c r="G102">
        <v>-84.737838148850642</v>
      </c>
      <c r="H102">
        <v>-31.961677767151741</v>
      </c>
      <c r="I102">
        <v>22.753707420372848</v>
      </c>
      <c r="J102">
        <v>-61.11933944411976</v>
      </c>
      <c r="K102">
        <v>40.496031433711323</v>
      </c>
      <c r="L102">
        <v>28.575713641344009</v>
      </c>
      <c r="M102">
        <v>-14.609293322774647</v>
      </c>
      <c r="N102" s="24">
        <v>-20.68717309890053</v>
      </c>
      <c r="O102">
        <v>42.315149422181094</v>
      </c>
      <c r="P102" s="194">
        <v>49.127306610389496</v>
      </c>
      <c r="Q102">
        <v>24.306401213144454</v>
      </c>
      <c r="R102">
        <v>42.382654618821107</v>
      </c>
      <c r="S102">
        <v>24.103400354219048</v>
      </c>
      <c r="T102">
        <v>-24.272692048451972</v>
      </c>
      <c r="U102">
        <v>11.047420115864043</v>
      </c>
      <c r="V102">
        <v>2.335003952968691</v>
      </c>
    </row>
    <row r="103" spans="3:22">
      <c r="C103">
        <v>-37.84326893920661</v>
      </c>
      <c r="D103">
        <v>-33.794039620698641</v>
      </c>
      <c r="E103">
        <v>11.655249223897044</v>
      </c>
      <c r="F103">
        <v>-4.4761165591062309</v>
      </c>
      <c r="G103">
        <v>-15.456709557107388</v>
      </c>
      <c r="H103">
        <v>-71.261434224867116</v>
      </c>
      <c r="I103">
        <v>-29.346675277662143</v>
      </c>
      <c r="J103">
        <v>-31.657148395726836</v>
      </c>
      <c r="K103">
        <v>65.671902342862268</v>
      </c>
      <c r="L103">
        <v>39.664508524560915</v>
      </c>
      <c r="M103">
        <v>3.3925882404782897</v>
      </c>
      <c r="N103" s="24">
        <v>-13.065432674938165</v>
      </c>
      <c r="O103">
        <v>-6.1285793297911368</v>
      </c>
      <c r="P103" s="194">
        <v>66.954374427323273</v>
      </c>
      <c r="Q103">
        <v>59.432764178561229</v>
      </c>
      <c r="R103">
        <v>42.759761523408088</v>
      </c>
      <c r="S103">
        <v>35.564524916599112</v>
      </c>
      <c r="T103">
        <v>48.406231809164638</v>
      </c>
      <c r="U103">
        <v>1.9461489114110009</v>
      </c>
      <c r="V103">
        <v>-22.27839162510918</v>
      </c>
    </row>
    <row r="104" spans="3:22">
      <c r="C104">
        <v>-46.056347092688156</v>
      </c>
      <c r="D104">
        <v>-18.087447611977041</v>
      </c>
      <c r="E104">
        <v>4.3088580567573445</v>
      </c>
      <c r="F104">
        <v>-28.614691152330124</v>
      </c>
      <c r="G104">
        <v>-6.7692292315396116</v>
      </c>
      <c r="H104">
        <v>-66.321173706895934</v>
      </c>
      <c r="I104">
        <v>-37.774193392365305</v>
      </c>
      <c r="J104">
        <v>-53.403657654544077</v>
      </c>
      <c r="K104">
        <v>52.508708336037671</v>
      </c>
      <c r="L104">
        <v>9.7972163716440264</v>
      </c>
      <c r="M104">
        <v>24.408106346475506</v>
      </c>
      <c r="N104" s="24">
        <v>-1.3977157989538682</v>
      </c>
      <c r="O104">
        <v>9.5119195183333431</v>
      </c>
      <c r="P104" s="194">
        <v>22.767274547182751</v>
      </c>
      <c r="Q104">
        <v>76.991193896094046</v>
      </c>
      <c r="R104">
        <v>55.388568816586485</v>
      </c>
      <c r="S104">
        <v>30.980998167741745</v>
      </c>
      <c r="T104">
        <v>17.910209479289733</v>
      </c>
      <c r="U104">
        <v>-6.8751232848635482</v>
      </c>
      <c r="V104">
        <v>-0.30179844382837473</v>
      </c>
    </row>
    <row r="105" spans="3:22">
      <c r="C105">
        <v>-35.347386366773208</v>
      </c>
      <c r="D105">
        <v>-43.094596676497531</v>
      </c>
      <c r="E105">
        <v>-3.3726900754518283</v>
      </c>
      <c r="F105">
        <v>-17.434542384353335</v>
      </c>
      <c r="G105">
        <v>0.78886523485562066</v>
      </c>
      <c r="H105">
        <v>-96.567024079630755</v>
      </c>
      <c r="I105">
        <v>180.46366569817746</v>
      </c>
      <c r="J105">
        <v>4.6921874758445483</v>
      </c>
      <c r="K105">
        <v>55.898952388702128</v>
      </c>
      <c r="L105">
        <v>31.613307330862881</v>
      </c>
      <c r="M105">
        <v>48.296854839843945</v>
      </c>
      <c r="N105" s="24">
        <v>-23.549885231534972</v>
      </c>
      <c r="O105">
        <v>23.500180563317372</v>
      </c>
      <c r="P105" s="194">
        <v>8.1292976068962162</v>
      </c>
      <c r="Q105">
        <v>33.939314419697439</v>
      </c>
      <c r="R105">
        <v>42.81681817214303</v>
      </c>
      <c r="S105">
        <v>22.241721997870627</v>
      </c>
      <c r="T105">
        <v>17.550783651084203</v>
      </c>
      <c r="U105">
        <v>25.162605853767673</v>
      </c>
      <c r="V105">
        <v>-13.574259777115003</v>
      </c>
    </row>
    <row r="106" spans="3:22">
      <c r="C106">
        <v>2.9953045735783235</v>
      </c>
      <c r="D106">
        <v>-19.455814726489734</v>
      </c>
      <c r="E106">
        <v>-0.56394236517098761</v>
      </c>
      <c r="F106">
        <v>-13.096461945234296</v>
      </c>
      <c r="G106">
        <v>14.213833219128901</v>
      </c>
      <c r="H106">
        <v>-96.266442440442916</v>
      </c>
      <c r="I106">
        <v>132.2761648442829</v>
      </c>
      <c r="J106">
        <v>-9.3332494589431008</v>
      </c>
      <c r="K106">
        <v>16.065112890767523</v>
      </c>
      <c r="L106">
        <v>22.834118247542392</v>
      </c>
      <c r="M106">
        <v>100.15965474515815</v>
      </c>
      <c r="N106" s="24">
        <v>-4.9669930440395547</v>
      </c>
      <c r="O106">
        <v>-247.60763714812674</v>
      </c>
      <c r="P106" s="194">
        <v>36.083202024438833</v>
      </c>
      <c r="Q106">
        <v>-23.689343674072006</v>
      </c>
      <c r="R106">
        <v>72.879918423898744</v>
      </c>
      <c r="S106">
        <v>31.04015890561368</v>
      </c>
      <c r="T106">
        <v>53.800515142920631</v>
      </c>
      <c r="U106">
        <v>13.191016379776556</v>
      </c>
      <c r="V106">
        <v>8.1017873684004371</v>
      </c>
    </row>
    <row r="107" spans="3:22">
      <c r="C107">
        <v>-7.272382217393897</v>
      </c>
      <c r="D107">
        <v>-63.212040355013414</v>
      </c>
      <c r="E107">
        <v>28.220496568254021</v>
      </c>
      <c r="F107">
        <v>0.30933127769822022</v>
      </c>
      <c r="G107">
        <v>20.21877949062582</v>
      </c>
      <c r="H107">
        <v>-103.22595410875147</v>
      </c>
      <c r="I107">
        <v>94.309172632201808</v>
      </c>
      <c r="J107">
        <v>-10.108248466483928</v>
      </c>
      <c r="K107">
        <v>51.675476636025451</v>
      </c>
      <c r="L107">
        <v>55.219239462738187</v>
      </c>
      <c r="M107">
        <v>-12.579734347537851</v>
      </c>
      <c r="N107" s="24">
        <v>-22.369825496436533</v>
      </c>
      <c r="O107">
        <v>-214.5455152908462</v>
      </c>
      <c r="P107" s="194">
        <v>35.037269131900757</v>
      </c>
      <c r="Q107">
        <v>-29.860403085136568</v>
      </c>
      <c r="R107">
        <v>85.694415668654983</v>
      </c>
      <c r="S107">
        <v>11.970407707623053</v>
      </c>
      <c r="T107">
        <v>75.045581216577375</v>
      </c>
      <c r="U107">
        <v>43.10991831508727</v>
      </c>
      <c r="V107">
        <v>-12.292835626670239</v>
      </c>
    </row>
    <row r="108" spans="3:22">
      <c r="C108">
        <v>-40.74095826516168</v>
      </c>
      <c r="D108">
        <v>-57.450965771949086</v>
      </c>
      <c r="E108">
        <v>39.176441340708152</v>
      </c>
      <c r="F108">
        <v>2.2939500970533118</v>
      </c>
      <c r="G108">
        <v>44.049800565793703</v>
      </c>
      <c r="H108">
        <v>-77.064104871094059</v>
      </c>
      <c r="I108">
        <v>92.629907054087198</v>
      </c>
      <c r="J108">
        <v>9.0987929566799721</v>
      </c>
      <c r="K108">
        <v>32.328639072080477</v>
      </c>
      <c r="L108">
        <v>71.061587685891936</v>
      </c>
      <c r="M108">
        <v>23.219173387015871</v>
      </c>
      <c r="N108" s="24">
        <v>-31.767425354025363</v>
      </c>
      <c r="O108">
        <v>110.1908820581948</v>
      </c>
      <c r="P108" s="194">
        <v>49.859697308256727</v>
      </c>
      <c r="Q108">
        <v>52.377613431532154</v>
      </c>
      <c r="R108">
        <v>68.049396645920751</v>
      </c>
      <c r="S108">
        <v>1.8480177417031882</v>
      </c>
      <c r="T108">
        <v>88.987914924307915</v>
      </c>
      <c r="U108">
        <v>30.083015705313301</v>
      </c>
      <c r="V108">
        <v>18.40850162386414</v>
      </c>
    </row>
    <row r="109" spans="3:22">
      <c r="C109">
        <v>-32.564479664972168</v>
      </c>
      <c r="D109">
        <v>-78.031468006714931</v>
      </c>
      <c r="E109">
        <v>49.983712000207561</v>
      </c>
      <c r="F109">
        <v>4.0550670947432081</v>
      </c>
      <c r="G109">
        <v>33.347328904143978</v>
      </c>
      <c r="H109">
        <v>-43.040022595372648</v>
      </c>
      <c r="I109">
        <v>-10.575356270813245</v>
      </c>
      <c r="J109">
        <v>9.6816005999371555</v>
      </c>
      <c r="K109">
        <v>77.414802759354643</v>
      </c>
      <c r="L109">
        <v>-21.535313711193339</v>
      </c>
      <c r="M109">
        <v>31.420279274233508</v>
      </c>
      <c r="N109" s="24">
        <v>-49.645573637924826</v>
      </c>
      <c r="O109">
        <v>195.69477182831906</v>
      </c>
      <c r="P109" s="194">
        <v>4.2045074591669618</v>
      </c>
      <c r="Q109">
        <v>30.634375904623084</v>
      </c>
      <c r="R109">
        <v>42.921546673846024</v>
      </c>
      <c r="S109">
        <v>5.5097567023785814</v>
      </c>
      <c r="T109">
        <v>62.058568003581058</v>
      </c>
      <c r="U109">
        <v>39.252090141234476</v>
      </c>
      <c r="V109">
        <v>6.7258631110098577</v>
      </c>
    </row>
    <row r="110" spans="3:22">
      <c r="C110">
        <v>-11.022359522206898</v>
      </c>
      <c r="D110">
        <v>-46.343782197250221</v>
      </c>
      <c r="E110">
        <v>-9.5291248626062952</v>
      </c>
      <c r="F110">
        <v>4.3267642824539507</v>
      </c>
      <c r="G110">
        <v>50.147898446312865</v>
      </c>
      <c r="H110">
        <v>35.623863328302832</v>
      </c>
      <c r="I110">
        <v>-31.026929389759061</v>
      </c>
      <c r="J110">
        <v>-42.364382782322537</v>
      </c>
      <c r="K110">
        <v>99.760718389582507</v>
      </c>
      <c r="L110">
        <v>18.947697034644079</v>
      </c>
      <c r="M110">
        <v>-43.421675675339429</v>
      </c>
      <c r="N110" s="24">
        <v>-108.99162272584908</v>
      </c>
      <c r="O110">
        <v>-13.501884268423055</v>
      </c>
      <c r="P110" s="194">
        <v>-2.824249928466088</v>
      </c>
      <c r="Q110">
        <v>48.371048096314553</v>
      </c>
      <c r="R110">
        <v>32.302347239897244</v>
      </c>
      <c r="S110">
        <v>30.364542232878193</v>
      </c>
      <c r="T110">
        <v>39.001607696882274</v>
      </c>
      <c r="U110">
        <v>52.842206752447964</v>
      </c>
      <c r="V110">
        <v>-5.1451185770974917</v>
      </c>
    </row>
    <row r="111" spans="3:22">
      <c r="C111">
        <v>-37.486236871911387</v>
      </c>
      <c r="D111">
        <v>-26.946834217297692</v>
      </c>
      <c r="E111">
        <v>9.8892423402148779</v>
      </c>
      <c r="F111">
        <v>2.9631859727305709</v>
      </c>
      <c r="G111">
        <v>-14.451933978885791</v>
      </c>
      <c r="H111">
        <v>9.8108329391588995</v>
      </c>
      <c r="I111">
        <v>-31.622546768263419</v>
      </c>
      <c r="J111">
        <v>-36.834566091582019</v>
      </c>
      <c r="K111">
        <v>5.0483729352854425</v>
      </c>
      <c r="L111">
        <v>-48.769398344397814</v>
      </c>
      <c r="M111">
        <v>1.5016040298323787</v>
      </c>
      <c r="N111" s="24">
        <v>-178.425844888141</v>
      </c>
      <c r="O111">
        <v>42.497942050477832</v>
      </c>
      <c r="P111" s="194">
        <v>193.8385155972619</v>
      </c>
      <c r="Q111">
        <v>-9.6028429776442863</v>
      </c>
      <c r="R111">
        <v>4.2961679919762901</v>
      </c>
      <c r="S111">
        <v>57.082849797067865</v>
      </c>
      <c r="T111">
        <v>35.996455421884093</v>
      </c>
      <c r="U111">
        <v>0.92247750941987761</v>
      </c>
      <c r="V111">
        <v>21.682574788710554</v>
      </c>
    </row>
    <row r="112" spans="3:22">
      <c r="C112">
        <v>-19.810683501606036</v>
      </c>
      <c r="D112">
        <v>-45.585018913720887</v>
      </c>
      <c r="E112">
        <v>-43.999140385754799</v>
      </c>
      <c r="F112">
        <v>41.758526806681402</v>
      </c>
      <c r="G112">
        <v>-89.221928408525855</v>
      </c>
      <c r="H112">
        <v>-40.924971629991887</v>
      </c>
      <c r="I112">
        <v>-54.06019627904152</v>
      </c>
      <c r="J112">
        <v>-57.769724147545276</v>
      </c>
      <c r="K112">
        <v>0.46516719625560654</v>
      </c>
      <c r="L112">
        <v>-13.308801924405998</v>
      </c>
      <c r="M112">
        <v>-48.795044235092064</v>
      </c>
      <c r="N112" s="24">
        <v>-232.60199571050725</v>
      </c>
      <c r="O112">
        <v>4.3222804073102452</v>
      </c>
      <c r="P112" s="194">
        <v>105.91846234077093</v>
      </c>
      <c r="Q112">
        <v>1.9515405890651891</v>
      </c>
      <c r="R112">
        <v>12.039956019761121</v>
      </c>
      <c r="S112">
        <v>80.171103345145639</v>
      </c>
      <c r="T112">
        <v>60.994451848870995</v>
      </c>
      <c r="U112">
        <v>-2.6631854260358523</v>
      </c>
      <c r="V112">
        <v>-1.6459044325583818</v>
      </c>
    </row>
    <row r="113" spans="3:22">
      <c r="C113">
        <v>-27.471800994135265</v>
      </c>
      <c r="D113">
        <v>-59.329460425737125</v>
      </c>
      <c r="E113">
        <v>-99.573056711578829</v>
      </c>
      <c r="F113">
        <v>-31.232515621354651</v>
      </c>
      <c r="G113">
        <v>-88.646034528858763</v>
      </c>
      <c r="H113">
        <v>-0.85831314939059666</v>
      </c>
      <c r="I113">
        <v>-151.65947143581525</v>
      </c>
      <c r="J113">
        <v>-37.110220287411721</v>
      </c>
      <c r="K113">
        <v>9.0301530872693547</v>
      </c>
      <c r="L113">
        <v>-106.82499468749575</v>
      </c>
      <c r="M113">
        <v>-15.877720710081121</v>
      </c>
      <c r="N113" s="24">
        <v>-207.73703882108111</v>
      </c>
      <c r="O113">
        <v>15.690699523827789</v>
      </c>
      <c r="P113" s="194">
        <v>89.877408852504232</v>
      </c>
      <c r="Q113">
        <v>0.35965510771984555</v>
      </c>
      <c r="R113">
        <v>37.14370686696202</v>
      </c>
      <c r="S113">
        <v>-1.8637183893852125</v>
      </c>
      <c r="T113">
        <v>-73.910838225908265</v>
      </c>
      <c r="U113">
        <v>8.7498849047042313</v>
      </c>
      <c r="V113">
        <v>5.8228818694469737</v>
      </c>
    </row>
    <row r="114" spans="3:22">
      <c r="C114">
        <v>34.278614309559998</v>
      </c>
      <c r="D114">
        <v>-103.73071267282012</v>
      </c>
      <c r="E114">
        <v>-114.68919481881403</v>
      </c>
      <c r="F114">
        <v>-25.78937429454345</v>
      </c>
      <c r="G114">
        <v>-69.014980460166953</v>
      </c>
      <c r="H114">
        <v>68.245140724233352</v>
      </c>
      <c r="I114">
        <v>-51.115084660279535</v>
      </c>
      <c r="J114">
        <v>-74.671606268992946</v>
      </c>
      <c r="K114">
        <v>-0.1242467526353721</v>
      </c>
      <c r="L114">
        <v>-141.65066978262803</v>
      </c>
      <c r="M114">
        <v>4.5617596268593843</v>
      </c>
      <c r="N114" s="24">
        <v>-15.476951802956137</v>
      </c>
      <c r="O114">
        <v>18.519572131556743</v>
      </c>
      <c r="P114" s="194">
        <v>-80.674199593646335</v>
      </c>
      <c r="Q114">
        <v>60.187631289050842</v>
      </c>
      <c r="R114">
        <v>55.884098792540499</v>
      </c>
      <c r="S114">
        <v>3.6562797709129882</v>
      </c>
      <c r="T114">
        <v>18.842687227562237</v>
      </c>
      <c r="U114">
        <v>16.986089836515021</v>
      </c>
      <c r="V114">
        <v>-4.9053980234293704</v>
      </c>
    </row>
    <row r="115" spans="3:22">
      <c r="C115">
        <v>3.3567513247235183</v>
      </c>
      <c r="D115">
        <v>-105.66621390773798</v>
      </c>
      <c r="E115">
        <v>-131.18671354128583</v>
      </c>
      <c r="F115">
        <v>-11.84480269166761</v>
      </c>
      <c r="G115">
        <v>-62.463222096633217</v>
      </c>
      <c r="H115">
        <v>43.826857808535351</v>
      </c>
      <c r="I115">
        <v>-84.898601543845871</v>
      </c>
      <c r="J115">
        <v>-41.3218099233045</v>
      </c>
      <c r="K115">
        <v>21.910532602518288</v>
      </c>
      <c r="L115">
        <v>134.89034988776257</v>
      </c>
      <c r="M115">
        <v>-9.1507715686293523</v>
      </c>
      <c r="N115" s="24">
        <v>-22.666854960892124</v>
      </c>
      <c r="O115">
        <v>-47.341778751112543</v>
      </c>
      <c r="P115" s="194">
        <v>-26.267365251746014</v>
      </c>
      <c r="Q115">
        <v>20.645630645710298</v>
      </c>
      <c r="R115">
        <v>27.711740242199994</v>
      </c>
      <c r="S115">
        <v>23.450003440854744</v>
      </c>
      <c r="T115">
        <v>12.927964234662795</v>
      </c>
      <c r="U115">
        <v>20.610301326608351</v>
      </c>
      <c r="V115">
        <v>2.6644936666816648</v>
      </c>
    </row>
    <row r="116" spans="3:22">
      <c r="C116">
        <v>-8.2107002822776849</v>
      </c>
      <c r="D116">
        <v>-92.989050678339481</v>
      </c>
      <c r="E116">
        <v>-14.554060756643594</v>
      </c>
      <c r="F116">
        <v>-32.409240818812577</v>
      </c>
      <c r="G116">
        <v>-10.719939733000501</v>
      </c>
      <c r="H116">
        <v>37.967944679416178</v>
      </c>
      <c r="I116">
        <v>-26.257198804346444</v>
      </c>
      <c r="J116">
        <v>2.3703439772762067</v>
      </c>
      <c r="K116">
        <v>47.802489208851512</v>
      </c>
      <c r="L116">
        <v>18.404981805825628</v>
      </c>
      <c r="M116">
        <v>-7.6767010744606523</v>
      </c>
      <c r="N116" s="24">
        <v>-21.552681326430502</v>
      </c>
      <c r="O116">
        <v>-71.055883540031573</v>
      </c>
      <c r="P116" s="194">
        <v>-25.396374415705395</v>
      </c>
      <c r="Q116">
        <v>31.789078750527551</v>
      </c>
      <c r="R116">
        <v>2.9862609388883357</v>
      </c>
      <c r="S116">
        <v>5.4017253611227716</v>
      </c>
      <c r="T116">
        <v>39.214332092593395</v>
      </c>
      <c r="U116">
        <v>5.7375065911173806</v>
      </c>
      <c r="V116">
        <v>-19.53790188482435</v>
      </c>
    </row>
    <row r="117" spans="3:22">
      <c r="C117">
        <v>28.771846152512808</v>
      </c>
      <c r="D117">
        <v>24.102054753371704</v>
      </c>
      <c r="E117">
        <v>-37.967566335792981</v>
      </c>
      <c r="F117">
        <v>10.098033420783395</v>
      </c>
      <c r="G117">
        <v>-18.305616592669139</v>
      </c>
      <c r="H117">
        <v>-36.66868581115159</v>
      </c>
      <c r="I117">
        <v>-38.462539774744982</v>
      </c>
      <c r="J117">
        <v>25.83133838185131</v>
      </c>
      <c r="K117">
        <v>53.711440062621477</v>
      </c>
      <c r="L117">
        <v>-99.897907816988663</v>
      </c>
      <c r="M117">
        <v>-137.12301933456365</v>
      </c>
      <c r="N117" s="24">
        <v>-10.943410370212405</v>
      </c>
      <c r="O117">
        <v>-42.403195483357194</v>
      </c>
      <c r="P117" s="194">
        <v>-39.753357721103384</v>
      </c>
      <c r="Q117">
        <v>42.086959126666443</v>
      </c>
      <c r="R117">
        <v>51.068109441799606</v>
      </c>
      <c r="S117">
        <v>-15.961835672184861</v>
      </c>
      <c r="T117">
        <v>21.714011184045376</v>
      </c>
      <c r="U117">
        <v>4.5748029518363182</v>
      </c>
      <c r="V117">
        <v>14.828876351104554</v>
      </c>
    </row>
    <row r="118" spans="3:22">
      <c r="C118">
        <v>2.7951359955040971</v>
      </c>
      <c r="D118">
        <v>-16.432473668916828</v>
      </c>
      <c r="E118">
        <v>-62.137845109033151</v>
      </c>
      <c r="F118">
        <v>-43.235162564638813</v>
      </c>
      <c r="G118">
        <v>32.57958314833013</v>
      </c>
      <c r="H118">
        <v>-77.981249656416367</v>
      </c>
      <c r="I118">
        <v>-3.4504561998564895</v>
      </c>
      <c r="J118">
        <v>1.8643359093930485</v>
      </c>
      <c r="K118">
        <v>-17.981409975724091</v>
      </c>
      <c r="L118">
        <v>-121.73505526308691</v>
      </c>
      <c r="M118">
        <v>-115.88436159979574</v>
      </c>
      <c r="N118" s="24">
        <v>16.945675724620742</v>
      </c>
      <c r="O118">
        <v>-15.893896594003309</v>
      </c>
      <c r="P118" s="194">
        <v>-21.284012011405139</v>
      </c>
      <c r="Q118">
        <v>60.141725052164475</v>
      </c>
      <c r="R118">
        <v>6.6786115079758019</v>
      </c>
      <c r="S118">
        <v>5.4207613847147513</v>
      </c>
      <c r="T118">
        <v>15.771886885996537</v>
      </c>
      <c r="U118">
        <v>16.251897773790006</v>
      </c>
      <c r="V118">
        <v>-35.174027241784643</v>
      </c>
    </row>
    <row r="119" spans="3:22">
      <c r="C119">
        <v>-8.9897402839396818</v>
      </c>
      <c r="D119">
        <v>61.024458273059281</v>
      </c>
      <c r="E119">
        <v>-70.261928228993384</v>
      </c>
      <c r="F119">
        <v>-58.371139718679842</v>
      </c>
      <c r="G119">
        <v>64.438366901835252</v>
      </c>
      <c r="H119">
        <v>-83.292179844860584</v>
      </c>
      <c r="I119">
        <v>-38.203273137663018</v>
      </c>
      <c r="J119">
        <v>22.924333737023517</v>
      </c>
      <c r="K119">
        <v>-16.492420253808632</v>
      </c>
      <c r="L119">
        <v>-137.94218373742478</v>
      </c>
      <c r="M119">
        <v>-64.874082084630572</v>
      </c>
      <c r="N119" s="24">
        <v>122.23944873453547</v>
      </c>
      <c r="O119">
        <v>12.297849995383331</v>
      </c>
      <c r="P119" s="194">
        <v>-0.99968317495495285</v>
      </c>
      <c r="Q119">
        <v>60.624060348890453</v>
      </c>
      <c r="R119">
        <v>6.0392086227266191</v>
      </c>
      <c r="S119">
        <v>-0.76689520421223278</v>
      </c>
      <c r="T119">
        <v>-1.9794936433736439</v>
      </c>
      <c r="U119">
        <v>83.226640809448327</v>
      </c>
      <c r="V119">
        <v>-76.531479886592933</v>
      </c>
    </row>
    <row r="120" spans="3:22">
      <c r="C120">
        <v>-8.28152627712916</v>
      </c>
      <c r="D120">
        <v>-3.4922592783550499</v>
      </c>
      <c r="E120">
        <v>-66.702793702672352</v>
      </c>
      <c r="F120">
        <v>4.9386562154595595</v>
      </c>
      <c r="G120">
        <v>103.56727186098669</v>
      </c>
      <c r="H120">
        <v>-131.143984965448</v>
      </c>
      <c r="I120">
        <v>27.73319182715386</v>
      </c>
      <c r="J120">
        <v>53.402922564877372</v>
      </c>
      <c r="K120">
        <v>-39.611437505159302</v>
      </c>
      <c r="L120">
        <v>38.594609898514136</v>
      </c>
      <c r="M120">
        <v>-13.675392958401062</v>
      </c>
      <c r="N120" s="24">
        <v>70.425623045515749</v>
      </c>
      <c r="O120">
        <v>39.679365071083339</v>
      </c>
      <c r="P120" s="194">
        <v>1.3946553486357516</v>
      </c>
      <c r="Q120">
        <v>29.44641034491724</v>
      </c>
      <c r="R120">
        <v>-137.25326755637525</v>
      </c>
      <c r="S120">
        <v>-0.32064859832462389</v>
      </c>
      <c r="T120">
        <v>29.417585096463881</v>
      </c>
      <c r="U120">
        <v>26.563947423393984</v>
      </c>
      <c r="V120">
        <v>-18.358582358764579</v>
      </c>
    </row>
    <row r="121" spans="3:22">
      <c r="C121">
        <v>10.90482238956065</v>
      </c>
      <c r="D121">
        <v>17.395693352939816</v>
      </c>
      <c r="E121">
        <v>19.95050149306644</v>
      </c>
      <c r="F121">
        <v>55.584945360402344</v>
      </c>
      <c r="G121">
        <v>168.01963977688592</v>
      </c>
      <c r="H121">
        <v>-155.93849925552513</v>
      </c>
      <c r="I121">
        <v>14.846615117412512</v>
      </c>
      <c r="J121">
        <v>74.194503975231783</v>
      </c>
      <c r="K121">
        <v>-48.793203118734709</v>
      </c>
      <c r="L121">
        <v>-144.88626017685692</v>
      </c>
      <c r="M121">
        <v>-23.743826154228373</v>
      </c>
      <c r="N121" s="24">
        <v>88.749042865324554</v>
      </c>
      <c r="O121">
        <v>-13.509523651830023</v>
      </c>
      <c r="P121" s="194">
        <v>10.169202594595845</v>
      </c>
      <c r="Q121">
        <v>-29.129747400349515</v>
      </c>
      <c r="R121">
        <v>-160.58993307477431</v>
      </c>
      <c r="S121">
        <v>36.686988210402887</v>
      </c>
      <c r="T121">
        <v>46.674737228491722</v>
      </c>
      <c r="U121">
        <v>49.703046080390777</v>
      </c>
      <c r="V121">
        <v>-44.773376138225103</v>
      </c>
    </row>
    <row r="122" spans="3:22">
      <c r="C122">
        <v>12.045219882884339</v>
      </c>
      <c r="D122">
        <v>10.232938891949743</v>
      </c>
      <c r="E122">
        <v>51.770651805102716</v>
      </c>
      <c r="F122">
        <v>-35.660768070279119</v>
      </c>
      <c r="G122">
        <v>-65.184476214775714</v>
      </c>
      <c r="H122">
        <v>-167.58491046739528</v>
      </c>
      <c r="I122">
        <v>9.4017235847677512</v>
      </c>
      <c r="J122">
        <v>-15.209608082030172</v>
      </c>
      <c r="K122">
        <v>-32.419355507006912</v>
      </c>
      <c r="L122">
        <v>28.578160791953451</v>
      </c>
      <c r="M122">
        <v>36.994191896583288</v>
      </c>
      <c r="N122" s="24">
        <v>10.802369123326571</v>
      </c>
      <c r="O122">
        <v>-10.372176590850358</v>
      </c>
      <c r="P122" s="194">
        <v>-4.8477971218771927</v>
      </c>
      <c r="Q122">
        <v>-6.8959317432854732</v>
      </c>
      <c r="R122">
        <v>-136.86585546471451</v>
      </c>
      <c r="S122">
        <v>43.554312112465595</v>
      </c>
      <c r="T122">
        <v>-19.469310453169783</v>
      </c>
      <c r="U122">
        <v>49.722228609864032</v>
      </c>
      <c r="V122">
        <v>-84.318027120850275</v>
      </c>
    </row>
    <row r="123" spans="3:22">
      <c r="C123">
        <v>20.120180313622768</v>
      </c>
      <c r="D123">
        <v>29.676524890146538</v>
      </c>
      <c r="E123">
        <v>62.241837883741027</v>
      </c>
      <c r="F123">
        <v>-60.740207100030602</v>
      </c>
      <c r="G123">
        <v>-56.916977409428</v>
      </c>
      <c r="H123">
        <v>-157.57218260557693</v>
      </c>
      <c r="I123">
        <v>-15.298026320861027</v>
      </c>
      <c r="J123">
        <v>0.4271358663772844</v>
      </c>
      <c r="K123">
        <v>-25.198536728433282</v>
      </c>
      <c r="L123">
        <v>26.242695487023411</v>
      </c>
      <c r="M123">
        <v>79.741376533427683</v>
      </c>
      <c r="N123" s="24">
        <v>-21.202278347751417</v>
      </c>
      <c r="O123">
        <v>-0.92931429142481647</v>
      </c>
      <c r="P123" s="194">
        <v>-5.2967465160872962</v>
      </c>
      <c r="Q123">
        <v>3.7738945192068059</v>
      </c>
      <c r="R123">
        <v>-108.7124477409252</v>
      </c>
      <c r="S123">
        <v>13.848894010499862</v>
      </c>
      <c r="T123">
        <v>2.542251684670191</v>
      </c>
      <c r="U123">
        <v>43.567175196501921</v>
      </c>
      <c r="V123">
        <v>-111.67451589746179</v>
      </c>
    </row>
    <row r="124" spans="3:22">
      <c r="C124">
        <v>14.009444104349313</v>
      </c>
      <c r="D124">
        <v>9.4832557309991898</v>
      </c>
      <c r="E124">
        <v>103.43143770952975</v>
      </c>
      <c r="F124">
        <v>-88.832756430481822</v>
      </c>
      <c r="G124">
        <v>-68.725391384841714</v>
      </c>
      <c r="H124">
        <v>-107.08949538299839</v>
      </c>
      <c r="I124">
        <v>15.449505699983092</v>
      </c>
      <c r="J124">
        <v>-10.795045228957861</v>
      </c>
      <c r="K124">
        <v>31.310537372804902</v>
      </c>
      <c r="L124">
        <v>16.695114068129442</v>
      </c>
      <c r="M124">
        <v>-59.581958125897472</v>
      </c>
      <c r="N124" s="24">
        <v>-10.818167611640092</v>
      </c>
      <c r="O124">
        <v>118.56407513677095</v>
      </c>
      <c r="P124" s="194">
        <v>37.657553847912823</v>
      </c>
      <c r="Q124">
        <v>-1.7650240811763069</v>
      </c>
      <c r="R124">
        <v>1.9251429942460163</v>
      </c>
      <c r="S124">
        <v>19.581833507450938</v>
      </c>
      <c r="T124">
        <v>18.374670325922125</v>
      </c>
      <c r="U124">
        <v>63.357774414407686</v>
      </c>
      <c r="V124">
        <v>-118.38685252868709</v>
      </c>
    </row>
    <row r="125" spans="3:22">
      <c r="C125">
        <v>64.274290984267282</v>
      </c>
      <c r="D125">
        <v>0.18900189982468873</v>
      </c>
      <c r="E125">
        <v>5.885112416712218</v>
      </c>
      <c r="F125">
        <v>-113.83124361697082</v>
      </c>
      <c r="G125">
        <v>-44.037057771143736</v>
      </c>
      <c r="H125">
        <v>-38.21293520519248</v>
      </c>
      <c r="I125">
        <v>-1.6689314665909478</v>
      </c>
      <c r="J125">
        <v>-46.679061708112386</v>
      </c>
      <c r="K125">
        <v>-75.267141608232123</v>
      </c>
      <c r="L125">
        <v>16.391278729317492</v>
      </c>
      <c r="M125">
        <v>-46.383872972231984</v>
      </c>
      <c r="N125" s="24">
        <v>-57.714105373045641</v>
      </c>
      <c r="O125">
        <v>94.964710333432777</v>
      </c>
      <c r="P125" s="194">
        <v>131.98761952199675</v>
      </c>
      <c r="Q125">
        <v>-1.4842530198966415</v>
      </c>
      <c r="R125">
        <v>7.1178096904786798</v>
      </c>
      <c r="S125">
        <v>4.8592684979721525</v>
      </c>
      <c r="T125">
        <v>15.007865919283176</v>
      </c>
      <c r="U125">
        <v>39.428516658029366</v>
      </c>
      <c r="V125">
        <v>-207.26462914709555</v>
      </c>
    </row>
    <row r="126" spans="3:22">
      <c r="C126">
        <v>75.716974371347533</v>
      </c>
      <c r="D126">
        <v>-16.10701551675993</v>
      </c>
      <c r="E126">
        <v>-14.024607574208858</v>
      </c>
      <c r="F126">
        <v>-161.55995922753209</v>
      </c>
      <c r="G126">
        <v>-11.51991963499222</v>
      </c>
      <c r="H126">
        <v>-8.6391963788992143</v>
      </c>
      <c r="I126">
        <v>-35.899120176416545</v>
      </c>
      <c r="J126">
        <v>-80.310350639938406</v>
      </c>
      <c r="K126">
        <v>-124.62748665575782</v>
      </c>
      <c r="L126">
        <v>22.466089314979399</v>
      </c>
      <c r="M126">
        <v>-101.56516973588441</v>
      </c>
      <c r="N126" s="24">
        <v>-34.216575879813718</v>
      </c>
      <c r="O126">
        <v>-9.5554864956156962</v>
      </c>
      <c r="P126" s="194">
        <v>90.766642653024064</v>
      </c>
      <c r="Q126">
        <v>29.38185386189889</v>
      </c>
      <c r="R126">
        <v>24.84217950285165</v>
      </c>
      <c r="S126">
        <v>21.793461662055051</v>
      </c>
      <c r="T126">
        <v>73.470801935211057</v>
      </c>
      <c r="U126">
        <v>43.90342895068261</v>
      </c>
      <c r="V126">
        <v>10.797049790534402</v>
      </c>
    </row>
    <row r="127" spans="3:22">
      <c r="C127">
        <v>-44.795668336966628</v>
      </c>
      <c r="D127">
        <v>-5.3173392179305665</v>
      </c>
      <c r="E127">
        <v>-67.41276809145711</v>
      </c>
      <c r="F127">
        <v>-188.57782146488444</v>
      </c>
      <c r="G127">
        <v>29.450323617589675</v>
      </c>
      <c r="H127">
        <v>-49.699475038273704</v>
      </c>
      <c r="I127">
        <v>-30.271053260637927</v>
      </c>
      <c r="J127">
        <v>-147.89750334638393</v>
      </c>
      <c r="K127">
        <v>18.463841995985604</v>
      </c>
      <c r="L127">
        <v>53.291236857497097</v>
      </c>
      <c r="M127">
        <v>-103.42383916494327</v>
      </c>
      <c r="N127" s="24">
        <v>-43.961655076578609</v>
      </c>
      <c r="O127">
        <v>-63.527191488004974</v>
      </c>
      <c r="P127" s="194">
        <v>123.41009655492599</v>
      </c>
      <c r="Q127">
        <v>7.3894080652689809</v>
      </c>
      <c r="R127">
        <v>-8.6021979678916978</v>
      </c>
      <c r="S127">
        <v>57.887526248576251</v>
      </c>
      <c r="T127">
        <v>57.497325496286066</v>
      </c>
      <c r="U127">
        <v>19.406421229908119</v>
      </c>
      <c r="V127">
        <v>8.5360092693836123</v>
      </c>
    </row>
    <row r="128" spans="3:22">
      <c r="C128">
        <v>-32.912215631044091</v>
      </c>
      <c r="D128">
        <v>-36.371214478548609</v>
      </c>
      <c r="E128">
        <v>-52.584131860860907</v>
      </c>
      <c r="F128">
        <v>109.98223728304129</v>
      </c>
      <c r="G128">
        <v>14.323455511528664</v>
      </c>
      <c r="H128">
        <v>-77.459720382626983</v>
      </c>
      <c r="I128">
        <v>-46.957131696037322</v>
      </c>
      <c r="J128">
        <v>75.208777890695274</v>
      </c>
      <c r="K128">
        <v>28.459745454372751</v>
      </c>
      <c r="L128">
        <v>147.43603001463998</v>
      </c>
      <c r="M128">
        <v>-65.332412972255952</v>
      </c>
      <c r="N128" s="24">
        <v>-49.159705912583377</v>
      </c>
      <c r="O128">
        <v>3.7534104747546735</v>
      </c>
      <c r="P128" s="194">
        <v>-40.805557299117936</v>
      </c>
      <c r="Q128">
        <v>19.433020509166454</v>
      </c>
      <c r="R128">
        <v>17.905599740225625</v>
      </c>
      <c r="S128">
        <v>35.468083068372835</v>
      </c>
      <c r="T128">
        <v>26.210108832847254</v>
      </c>
      <c r="U128">
        <v>42.863174673480898</v>
      </c>
      <c r="V128">
        <v>57.431327492534365</v>
      </c>
    </row>
    <row r="129" spans="3:22">
      <c r="C129">
        <v>-28.766876175855032</v>
      </c>
      <c r="D129">
        <v>-15.51024194558795</v>
      </c>
      <c r="E129">
        <v>-2.0719313042973226</v>
      </c>
      <c r="F129">
        <v>125.52147702684033</v>
      </c>
      <c r="G129">
        <v>14.331128446523508</v>
      </c>
      <c r="H129">
        <v>-17.717138753516338</v>
      </c>
      <c r="I129">
        <v>-51.546414479535997</v>
      </c>
      <c r="J129">
        <v>51.115418676964509</v>
      </c>
      <c r="K129">
        <v>101.12903486348478</v>
      </c>
      <c r="L129">
        <v>-18.641386825556765</v>
      </c>
      <c r="M129">
        <v>76.738444222211911</v>
      </c>
      <c r="N129" s="24">
        <v>-77.728818073662296</v>
      </c>
      <c r="O129">
        <v>-24.601476019250185</v>
      </c>
      <c r="P129" s="194">
        <v>-3.8054612780424577</v>
      </c>
      <c r="Q129">
        <v>31.696088932459134</v>
      </c>
      <c r="R129">
        <v>34.269499552863635</v>
      </c>
      <c r="S129">
        <v>-19.411697151497719</v>
      </c>
      <c r="T129">
        <v>-5.3144862252202074</v>
      </c>
      <c r="U129">
        <v>-46.547568024368957</v>
      </c>
      <c r="V129">
        <v>74.826723611804482</v>
      </c>
    </row>
    <row r="130" spans="3:22">
      <c r="C130">
        <v>-0.78080249316735717</v>
      </c>
      <c r="D130">
        <v>2.0930524507157315</v>
      </c>
      <c r="E130">
        <v>5.458619669258951</v>
      </c>
      <c r="F130">
        <v>-73.159596281648192</v>
      </c>
      <c r="G130">
        <v>-32.729512089957097</v>
      </c>
      <c r="H130">
        <v>53.589861642950382</v>
      </c>
      <c r="I130">
        <v>-59.430280392917666</v>
      </c>
      <c r="J130">
        <v>-34.501366467084154</v>
      </c>
      <c r="K130">
        <v>146.9032575662568</v>
      </c>
      <c r="L130">
        <v>35.553294810219995</v>
      </c>
      <c r="M130">
        <v>74.2891449685103</v>
      </c>
      <c r="N130" s="24">
        <v>13.616142588707589</v>
      </c>
      <c r="O130">
        <v>34.80967377765046</v>
      </c>
      <c r="P130" s="194">
        <v>-20.812276420296257</v>
      </c>
      <c r="Q130">
        <v>-9.2219819163037755</v>
      </c>
      <c r="R130">
        <v>30.325878740704866</v>
      </c>
      <c r="S130">
        <v>-18.329321236922624</v>
      </c>
      <c r="T130">
        <v>2.0944582085357979</v>
      </c>
      <c r="U130">
        <v>-50.323489905143106</v>
      </c>
      <c r="V130">
        <v>75.223374105260518</v>
      </c>
    </row>
    <row r="131" spans="3:22">
      <c r="C131">
        <v>8.1662564240987194</v>
      </c>
      <c r="D131">
        <v>-45.22164768238963</v>
      </c>
      <c r="E131">
        <v>4.4136313978442558</v>
      </c>
      <c r="F131">
        <v>-34.526235974269184</v>
      </c>
      <c r="G131">
        <v>38.043211173610871</v>
      </c>
      <c r="H131">
        <v>84.449837681304416</v>
      </c>
      <c r="I131">
        <v>-94.034708770695033</v>
      </c>
      <c r="J131">
        <v>71.393288458042662</v>
      </c>
      <c r="K131">
        <v>36.911740345530234</v>
      </c>
      <c r="L131">
        <v>39.332471916582108</v>
      </c>
      <c r="M131">
        <v>-49.177967027253544</v>
      </c>
      <c r="N131" s="24">
        <v>75.242481761481031</v>
      </c>
      <c r="O131">
        <v>19.337952124762523</v>
      </c>
      <c r="P131" s="194">
        <v>-13.203703088171096</v>
      </c>
      <c r="Q131">
        <v>30.508007198851374</v>
      </c>
      <c r="R131">
        <v>-32.707321317529932</v>
      </c>
      <c r="S131">
        <v>-14.951044646892115</v>
      </c>
      <c r="T131">
        <v>7.0721116978747887</v>
      </c>
      <c r="U131">
        <v>-17.595536231514416</v>
      </c>
      <c r="V131">
        <v>75.58799891817489</v>
      </c>
    </row>
    <row r="132" spans="3:22">
      <c r="C132">
        <v>-12.386401938704694</v>
      </c>
      <c r="D132">
        <v>-33.843714199365422</v>
      </c>
      <c r="E132">
        <v>-83.946043371655833</v>
      </c>
      <c r="F132">
        <v>34.630088318303024</v>
      </c>
      <c r="G132">
        <v>-43.530278705890851</v>
      </c>
      <c r="H132">
        <v>78.805429411795558</v>
      </c>
      <c r="I132">
        <v>14.515608165106642</v>
      </c>
      <c r="J132">
        <v>-31.698185754195947</v>
      </c>
      <c r="K132">
        <v>53.097132104397133</v>
      </c>
      <c r="L132">
        <v>28.779556161818618</v>
      </c>
      <c r="M132">
        <v>-22.207672375323455</v>
      </c>
      <c r="N132" s="24">
        <v>28.897747046112272</v>
      </c>
      <c r="O132">
        <v>72.707833735783424</v>
      </c>
      <c r="P132" s="194">
        <v>-20.721380997410051</v>
      </c>
      <c r="Q132">
        <v>27.186501252975177</v>
      </c>
      <c r="R132">
        <v>-47.575898902976405</v>
      </c>
      <c r="S132">
        <v>-13.111154058447028</v>
      </c>
      <c r="T132">
        <v>51.53822893233064</v>
      </c>
      <c r="U132">
        <v>-11.48710457821835</v>
      </c>
      <c r="V132">
        <v>41.638502255794265</v>
      </c>
    </row>
    <row r="133" spans="3:22">
      <c r="C133">
        <v>18.729904362001434</v>
      </c>
      <c r="D133">
        <v>-21.614579341015997</v>
      </c>
      <c r="E133">
        <v>-75.974428127472493</v>
      </c>
      <c r="F133">
        <v>27.472878167397539</v>
      </c>
      <c r="G133">
        <v>-30.165518425574191</v>
      </c>
      <c r="H133">
        <v>117.90666844555108</v>
      </c>
      <c r="I133">
        <v>-50.769972091905402</v>
      </c>
      <c r="J133">
        <v>-25.050799579432351</v>
      </c>
      <c r="K133">
        <v>55.481950717713516</v>
      </c>
      <c r="L133">
        <v>-52.636302005996185</v>
      </c>
      <c r="M133">
        <v>-12.980940854091386</v>
      </c>
      <c r="N133" s="24">
        <v>30.90522030295233</v>
      </c>
      <c r="O133">
        <v>55.610958702086464</v>
      </c>
      <c r="P133" s="194">
        <v>55.453992449766702</v>
      </c>
      <c r="Q133">
        <v>12.597446696648149</v>
      </c>
      <c r="R133">
        <v>34.811152694416705</v>
      </c>
      <c r="S133">
        <v>65.324479961891484</v>
      </c>
      <c r="T133">
        <v>91.546493332721184</v>
      </c>
      <c r="U133">
        <v>-13.396032507874224</v>
      </c>
      <c r="V133">
        <v>17.575735005768365</v>
      </c>
    </row>
    <row r="134" spans="3:22">
      <c r="C134">
        <v>57.132523466027124</v>
      </c>
      <c r="D134">
        <v>-62.828558521769082</v>
      </c>
      <c r="E134">
        <v>-62.936819586982892</v>
      </c>
      <c r="F134">
        <v>11.061749809118737</v>
      </c>
      <c r="G134">
        <v>-76.75610373139989</v>
      </c>
      <c r="H134">
        <v>181.26475765834311</v>
      </c>
      <c r="I134">
        <v>-74.741210103813501</v>
      </c>
      <c r="J134">
        <v>-54.22588243111386</v>
      </c>
      <c r="K134">
        <v>-168.77118737403543</v>
      </c>
      <c r="L134">
        <v>-24.361668089254636</v>
      </c>
      <c r="M134">
        <v>165.58485184813253</v>
      </c>
      <c r="N134" s="24">
        <v>-21.359457926982941</v>
      </c>
      <c r="O134">
        <v>31.525020232677889</v>
      </c>
      <c r="P134" s="194">
        <v>21.44896351760417</v>
      </c>
      <c r="Q134">
        <v>27.288364869533325</v>
      </c>
      <c r="R134">
        <v>6.5551590775348814</v>
      </c>
      <c r="S134">
        <v>4.6009231508387529</v>
      </c>
      <c r="T134">
        <v>65.60797225134047</v>
      </c>
      <c r="U134">
        <v>14.006365236326928</v>
      </c>
      <c r="V134">
        <v>12.57329523478802</v>
      </c>
    </row>
    <row r="135" spans="3:22">
      <c r="C135">
        <v>105.05081227830487</v>
      </c>
      <c r="D135">
        <v>-39.698822060229759</v>
      </c>
      <c r="E135">
        <v>-67.569731778102323</v>
      </c>
      <c r="F135">
        <v>-49.203468006354342</v>
      </c>
      <c r="G135">
        <v>-70.721238928379535</v>
      </c>
      <c r="H135">
        <v>7.0155382922930585</v>
      </c>
      <c r="I135">
        <v>-68.123472438232966</v>
      </c>
      <c r="J135">
        <v>1.2136374851343135</v>
      </c>
      <c r="K135">
        <v>-152.92659419526626</v>
      </c>
      <c r="L135">
        <v>-69.777014971870813</v>
      </c>
      <c r="M135">
        <v>237.87493225197886</v>
      </c>
      <c r="N135" s="24">
        <v>54.026393838222248</v>
      </c>
      <c r="O135">
        <v>-12.637939991584972</v>
      </c>
      <c r="P135" s="194">
        <v>12.016542274668609</v>
      </c>
      <c r="Q135">
        <v>21.609404667123272</v>
      </c>
      <c r="R135">
        <v>42.544653869058493</v>
      </c>
      <c r="S135">
        <v>11.175886945638922</v>
      </c>
      <c r="T135">
        <v>-9.9518178579746746</v>
      </c>
      <c r="U135">
        <v>-2.4634323268855951</v>
      </c>
      <c r="V135">
        <v>-0.21738791896405019</v>
      </c>
    </row>
    <row r="136" spans="3:22">
      <c r="C136">
        <v>158.9738810588442</v>
      </c>
      <c r="D136">
        <v>-14.413276621863588</v>
      </c>
      <c r="E136">
        <v>-80.164073714491678</v>
      </c>
      <c r="F136">
        <v>-97.318550501799109</v>
      </c>
      <c r="G136">
        <v>-80.848716146028892</v>
      </c>
      <c r="H136">
        <v>44.708151957916925</v>
      </c>
      <c r="I136">
        <v>-67.86547349131888</v>
      </c>
      <c r="J136">
        <v>-3.6642034538053849</v>
      </c>
      <c r="K136">
        <v>-9.0012017449544146</v>
      </c>
      <c r="L136">
        <v>82.215322774842207</v>
      </c>
      <c r="M136">
        <v>270.9533938763243</v>
      </c>
      <c r="N136" s="24">
        <v>-47.124148372126911</v>
      </c>
      <c r="O136">
        <v>34.106221813298362</v>
      </c>
      <c r="P136" s="194">
        <v>92.008360579808141</v>
      </c>
      <c r="Q136">
        <v>19.875632968602076</v>
      </c>
      <c r="R136">
        <v>34.368093285049326</v>
      </c>
      <c r="S136">
        <v>31.444384431113576</v>
      </c>
      <c r="T136">
        <v>39.172057363681233</v>
      </c>
      <c r="U136">
        <v>-15.615748098919539</v>
      </c>
      <c r="V136">
        <v>24.149476356685227</v>
      </c>
    </row>
    <row r="137" spans="3:22">
      <c r="C137">
        <v>120.97089695750765</v>
      </c>
      <c r="D137">
        <v>-52.21735328747036</v>
      </c>
      <c r="E137">
        <v>-95.612500125720544</v>
      </c>
      <c r="F137">
        <v>-93.86808650371313</v>
      </c>
      <c r="G137">
        <v>-87.927527821076183</v>
      </c>
      <c r="H137">
        <v>3.4862407313703443</v>
      </c>
      <c r="I137">
        <v>-13.985883917372121</v>
      </c>
      <c r="J137">
        <v>58.176199682122387</v>
      </c>
      <c r="K137">
        <v>-2.6146639523503836</v>
      </c>
      <c r="L137">
        <v>53.67576316904433</v>
      </c>
      <c r="M137">
        <v>-13.463346356707007</v>
      </c>
      <c r="N137" s="24">
        <v>-69.62969837046694</v>
      </c>
      <c r="O137">
        <v>10.690151022683494</v>
      </c>
      <c r="P137" s="194">
        <v>99.637404964446432</v>
      </c>
      <c r="Q137">
        <v>70.351987638284299</v>
      </c>
      <c r="R137">
        <v>53.851930988477761</v>
      </c>
      <c r="S137">
        <v>11.025562176841959</v>
      </c>
      <c r="T137">
        <v>-34.948593654694378</v>
      </c>
      <c r="U137">
        <v>20.947418815406309</v>
      </c>
      <c r="V137">
        <v>-5.4750886330039066</v>
      </c>
    </row>
    <row r="138" spans="3:22">
      <c r="C138">
        <v>149.47264163119507</v>
      </c>
      <c r="D138">
        <v>-69.277696492474206</v>
      </c>
      <c r="E138">
        <v>-89.853289767337628</v>
      </c>
      <c r="F138">
        <v>-121.19247617384099</v>
      </c>
      <c r="G138">
        <v>5.5517771651557268</v>
      </c>
      <c r="H138">
        <v>-9.2307776373081651</v>
      </c>
      <c r="I138">
        <v>-24.549867061726218</v>
      </c>
      <c r="J138">
        <v>17.121895850985311</v>
      </c>
      <c r="K138">
        <v>83.461584447837595</v>
      </c>
      <c r="L138">
        <v>-43.413788843371549</v>
      </c>
      <c r="M138">
        <v>-15.566708877559904</v>
      </c>
      <c r="N138" s="24">
        <v>-26.112174145435347</v>
      </c>
      <c r="O138">
        <v>5.0518378567539912</v>
      </c>
      <c r="P138" s="194">
        <v>45.383610516627414</v>
      </c>
      <c r="Q138">
        <v>-67.092509049689397</v>
      </c>
      <c r="R138">
        <v>-81.728549195748201</v>
      </c>
      <c r="S138">
        <v>56.527918761270485</v>
      </c>
      <c r="T138">
        <v>1.9437838913836458</v>
      </c>
      <c r="U138">
        <v>-23.00706332320442</v>
      </c>
      <c r="V138">
        <v>11.980816900068021</v>
      </c>
    </row>
    <row r="139" spans="3:22">
      <c r="C139">
        <v>-20.654422675647766</v>
      </c>
      <c r="D139">
        <v>12.761332701727952</v>
      </c>
      <c r="E139">
        <v>-121.10197570513628</v>
      </c>
      <c r="F139">
        <v>-68.627298022138348</v>
      </c>
      <c r="G139">
        <v>-31.633260168589004</v>
      </c>
      <c r="H139">
        <v>43.666539372025909</v>
      </c>
      <c r="I139">
        <v>4.3749035791770439</v>
      </c>
      <c r="J139">
        <v>61.270441242665584</v>
      </c>
      <c r="K139">
        <v>133.62088115349979</v>
      </c>
      <c r="L139">
        <v>-120.56865889910478</v>
      </c>
      <c r="M139">
        <v>-9.6744237136799711</v>
      </c>
      <c r="N139" s="24">
        <v>7.5612044092831638</v>
      </c>
      <c r="O139">
        <v>85.485484683045797</v>
      </c>
      <c r="P139" s="194">
        <v>64.271640550083248</v>
      </c>
      <c r="Q139">
        <v>-118.90136860393523</v>
      </c>
      <c r="R139">
        <v>-18.361300951443809</v>
      </c>
      <c r="S139">
        <v>28.933549683527417</v>
      </c>
      <c r="T139">
        <v>-34.861347717811441</v>
      </c>
      <c r="U139">
        <v>32.389877174286994</v>
      </c>
      <c r="V139">
        <v>35.375519399909535</v>
      </c>
    </row>
    <row r="140" spans="3:22">
      <c r="C140">
        <v>-68.821997867977188</v>
      </c>
      <c r="D140">
        <v>-17.665627799262438</v>
      </c>
      <c r="E140">
        <v>-140.89667729336725</v>
      </c>
      <c r="F140">
        <v>-123.36167556291184</v>
      </c>
      <c r="G140">
        <v>9.0708150568134442</v>
      </c>
      <c r="H140">
        <v>80.036695533377497</v>
      </c>
      <c r="I140">
        <v>30.342699512682884</v>
      </c>
      <c r="J140">
        <v>90.438752259346984</v>
      </c>
      <c r="K140">
        <v>128.02968513280484</v>
      </c>
      <c r="L140">
        <v>-58.118878891828899</v>
      </c>
      <c r="M140">
        <v>-4.7540751029946478</v>
      </c>
      <c r="N140" s="24">
        <v>-25.673724782305726</v>
      </c>
      <c r="O140">
        <v>-19.718923830207132</v>
      </c>
      <c r="P140" s="194">
        <v>30.390262522830199</v>
      </c>
      <c r="Q140">
        <v>7.6084088702446024</v>
      </c>
      <c r="R140">
        <v>-42.120016561850207</v>
      </c>
      <c r="S140">
        <v>17.09116048487158</v>
      </c>
      <c r="T140">
        <v>-46.803832435731238</v>
      </c>
      <c r="U140">
        <v>9.701263900574304</v>
      </c>
      <c r="V140">
        <v>15.430805319550018</v>
      </c>
    </row>
    <row r="141" spans="3:22">
      <c r="C141">
        <v>-39.985198467208647</v>
      </c>
      <c r="D141">
        <v>-3.9897794369308031</v>
      </c>
      <c r="E141">
        <v>-136.04146064327506</v>
      </c>
      <c r="F141">
        <v>77.084434304505521</v>
      </c>
      <c r="G141">
        <v>-29.149839345995133</v>
      </c>
      <c r="H141">
        <v>6.1818438218269876</v>
      </c>
      <c r="I141">
        <v>36.614784199185124</v>
      </c>
      <c r="J141">
        <v>31.776454949436811</v>
      </c>
      <c r="K141">
        <v>15.657810196409628</v>
      </c>
      <c r="L141">
        <v>-22.606527973487573</v>
      </c>
      <c r="M141">
        <v>16.414684150381618</v>
      </c>
      <c r="N141" s="24">
        <v>37.386138156767629</v>
      </c>
      <c r="O141">
        <v>-33.361416522287072</v>
      </c>
      <c r="P141" s="194">
        <v>23.406742755541018</v>
      </c>
      <c r="Q141">
        <v>68.98157348832865</v>
      </c>
      <c r="R141">
        <v>43.207029037867869</v>
      </c>
      <c r="S141">
        <v>-61.747026946201913</v>
      </c>
      <c r="T141">
        <v>-6.6260392100766694</v>
      </c>
      <c r="U141">
        <v>45.419659268424766</v>
      </c>
      <c r="V141">
        <v>42.983537528253692</v>
      </c>
    </row>
    <row r="142" spans="3:22">
      <c r="C142">
        <v>-112.58591483385499</v>
      </c>
      <c r="D142">
        <v>-47.267392098565324</v>
      </c>
      <c r="E142">
        <v>46.733306255912794</v>
      </c>
      <c r="F142">
        <v>97.319905287110487</v>
      </c>
      <c r="G142">
        <v>-28.819353408634925</v>
      </c>
      <c r="H142">
        <v>-79.682527464580744</v>
      </c>
      <c r="I142">
        <v>-34.21344710773883</v>
      </c>
      <c r="J142">
        <v>-6.698674261099768</v>
      </c>
      <c r="K142">
        <v>-26.095681288943524</v>
      </c>
      <c r="L142">
        <v>-4.0001063721865648</v>
      </c>
      <c r="M142">
        <v>-32.991841126467989</v>
      </c>
      <c r="N142" s="24">
        <v>47.805048107782568</v>
      </c>
      <c r="O142">
        <v>-15.572690723767664</v>
      </c>
      <c r="P142" s="194">
        <v>38.652872909658981</v>
      </c>
      <c r="Q142">
        <v>-15.707418361516829</v>
      </c>
      <c r="R142">
        <v>68.369147512690688</v>
      </c>
      <c r="S142">
        <v>-70.457632017812102</v>
      </c>
      <c r="T142">
        <v>-2.4801122310482242</v>
      </c>
      <c r="U142">
        <v>30.318586532229347</v>
      </c>
      <c r="V142">
        <v>23.885532226028772</v>
      </c>
    </row>
    <row r="143" spans="3:22">
      <c r="C143">
        <v>-103.87786718784537</v>
      </c>
      <c r="D143">
        <v>-47.211832661404515</v>
      </c>
      <c r="E143">
        <v>67.542688002140494</v>
      </c>
      <c r="F143">
        <v>1.2564839121441764</v>
      </c>
      <c r="G143">
        <v>-1.1811100829227144</v>
      </c>
      <c r="H143">
        <v>16.090837578639366</v>
      </c>
      <c r="I143">
        <v>-23.806983081817634</v>
      </c>
      <c r="J143">
        <v>-3.9229703671853713</v>
      </c>
      <c r="K143">
        <v>2.5639428924114327</v>
      </c>
      <c r="L143">
        <v>-16.053441011729774</v>
      </c>
      <c r="M143">
        <v>-4.4270753219470862</v>
      </c>
      <c r="N143" s="24">
        <v>42.515460061391423</v>
      </c>
      <c r="O143">
        <v>-31.253605641988543</v>
      </c>
      <c r="P143" s="194">
        <v>93.327918062148456</v>
      </c>
      <c r="Q143">
        <v>-17.465982149466072</v>
      </c>
      <c r="R143">
        <v>-9.4504557901500448</v>
      </c>
      <c r="S143">
        <v>-77.087393380114008</v>
      </c>
      <c r="T143">
        <v>1.1708403318825731</v>
      </c>
      <c r="U143">
        <v>51.15954293523464</v>
      </c>
      <c r="V143">
        <v>51.392740095979207</v>
      </c>
    </row>
    <row r="144" spans="3:22">
      <c r="C144">
        <v>-156.7820012180664</v>
      </c>
      <c r="D144">
        <v>-86.901428914755343</v>
      </c>
      <c r="E144">
        <v>107.14732754561101</v>
      </c>
      <c r="F144">
        <v>13.551380481289016</v>
      </c>
      <c r="G144">
        <v>-20.417065797762916</v>
      </c>
      <c r="H144">
        <v>1.4425044990448441</v>
      </c>
      <c r="I144">
        <v>90.783026529625204</v>
      </c>
      <c r="J144">
        <v>-12.164765630630427</v>
      </c>
      <c r="K144">
        <v>-30.661470289203862</v>
      </c>
      <c r="L144">
        <v>-29.714905516612816</v>
      </c>
      <c r="M144">
        <v>-143.62352252071469</v>
      </c>
      <c r="N144" s="24">
        <v>30.710061606870113</v>
      </c>
      <c r="O144">
        <v>4.6048174907991779</v>
      </c>
      <c r="P144" s="194">
        <v>48.74070300436415</v>
      </c>
      <c r="Q144">
        <v>-68.127740034298768</v>
      </c>
      <c r="R144">
        <v>58.53701958343845</v>
      </c>
      <c r="S144">
        <v>7.8174363701373295</v>
      </c>
      <c r="T144">
        <v>-38.522495435265228</v>
      </c>
      <c r="U144">
        <v>-2.9463255620685231</v>
      </c>
      <c r="V144">
        <v>-15.119719351811909</v>
      </c>
    </row>
    <row r="145" spans="3:22">
      <c r="C145">
        <v>-5.4477287316358343</v>
      </c>
      <c r="D145">
        <v>8.0335004926173497</v>
      </c>
      <c r="E145">
        <v>129.10509709904909</v>
      </c>
      <c r="F145">
        <v>25.20631507024973</v>
      </c>
      <c r="G145">
        <v>1.0548271507277605</v>
      </c>
      <c r="H145">
        <v>-21.99817673016787</v>
      </c>
      <c r="I145">
        <v>93.500445749530627</v>
      </c>
      <c r="J145">
        <v>-8.1050778565158907</v>
      </c>
      <c r="K145">
        <v>33.288684637896949</v>
      </c>
      <c r="L145">
        <v>-97.00664456460072</v>
      </c>
      <c r="M145">
        <v>-157.69008126663357</v>
      </c>
      <c r="N145" s="24">
        <v>37.262992943004065</v>
      </c>
      <c r="O145">
        <v>27.448030113026107</v>
      </c>
      <c r="P145" s="194">
        <v>29.772020374091881</v>
      </c>
      <c r="Q145">
        <v>60.918689641904166</v>
      </c>
      <c r="R145">
        <v>-7.5345264311372375</v>
      </c>
      <c r="S145">
        <v>17.126948912718944</v>
      </c>
      <c r="T145">
        <v>-13.411210510476849</v>
      </c>
      <c r="U145">
        <v>4.4700543902836216</v>
      </c>
      <c r="V145">
        <v>17.387488150827267</v>
      </c>
    </row>
    <row r="146" spans="3:22">
      <c r="C146">
        <v>-9.5209462022858133</v>
      </c>
      <c r="D146">
        <v>-2.2913935358419621</v>
      </c>
      <c r="E146">
        <v>152.05909694321963</v>
      </c>
      <c r="F146">
        <v>3.2250427652888902</v>
      </c>
      <c r="G146">
        <v>-29.185097985498032</v>
      </c>
      <c r="H146">
        <v>-4.804781345000265</v>
      </c>
      <c r="I146">
        <v>-46.336263461918861</v>
      </c>
      <c r="J146">
        <v>-15.173825293582922</v>
      </c>
      <c r="K146">
        <v>-79.602333218826061</v>
      </c>
      <c r="L146">
        <v>-153.04782106584844</v>
      </c>
      <c r="M146">
        <v>-166.27412180373085</v>
      </c>
      <c r="N146" s="24">
        <v>-15.628070751582527</v>
      </c>
      <c r="O146">
        <v>12.853746877201957</v>
      </c>
      <c r="P146" s="194">
        <v>65.249173645715928</v>
      </c>
      <c r="Q146">
        <v>22.984013250888893</v>
      </c>
      <c r="R146">
        <v>-30.215140676856208</v>
      </c>
      <c r="S146">
        <v>-8.7280209258415198</v>
      </c>
      <c r="T146">
        <v>10.588508958719103</v>
      </c>
      <c r="U146">
        <v>32.967511556648788</v>
      </c>
      <c r="V146">
        <v>14.49187155168238</v>
      </c>
    </row>
    <row r="147" spans="3:22">
      <c r="C147">
        <v>-6.541057441247176</v>
      </c>
      <c r="D147">
        <v>-16.449472963674452</v>
      </c>
      <c r="E147">
        <v>162.9903664305366</v>
      </c>
      <c r="F147">
        <v>34.994553004894442</v>
      </c>
      <c r="G147">
        <v>-12.37665703285802</v>
      </c>
      <c r="H147">
        <v>20.707190490657922</v>
      </c>
      <c r="I147">
        <v>-62.885111236984812</v>
      </c>
      <c r="J147">
        <v>40.130714724591598</v>
      </c>
      <c r="K147">
        <v>-71.544243262656892</v>
      </c>
      <c r="L147">
        <v>-168.10433977087087</v>
      </c>
      <c r="M147">
        <v>-159.73083723198124</v>
      </c>
      <c r="N147" s="24">
        <v>-31.747047840482992</v>
      </c>
      <c r="O147">
        <v>-24.51526312731221</v>
      </c>
      <c r="P147" s="194">
        <v>-23.686206961083371</v>
      </c>
      <c r="Q147">
        <v>20.266543811426345</v>
      </c>
      <c r="R147">
        <v>3.7522906169106136</v>
      </c>
      <c r="S147">
        <v>13.093368218100295</v>
      </c>
      <c r="T147">
        <v>23.191608931028895</v>
      </c>
      <c r="U147">
        <v>-3.4036340805341752</v>
      </c>
      <c r="V147">
        <v>19.575511012097195</v>
      </c>
    </row>
    <row r="148" spans="3:22">
      <c r="C148">
        <v>-3.3324490960603725</v>
      </c>
      <c r="D148">
        <v>-18.898636426744815</v>
      </c>
      <c r="E148">
        <v>117.66420653004752</v>
      </c>
      <c r="F148">
        <v>14.20330375352205</v>
      </c>
      <c r="G148">
        <v>-68.687844528702954</v>
      </c>
      <c r="H148">
        <v>33.897789718498643</v>
      </c>
      <c r="I148">
        <v>-77.325715705575021</v>
      </c>
      <c r="J148">
        <v>12.773959347867276</v>
      </c>
      <c r="K148">
        <v>12.988703842281211</v>
      </c>
      <c r="L148">
        <v>-161.52007188531661</v>
      </c>
      <c r="M148">
        <v>16.461517789431127</v>
      </c>
      <c r="N148" s="24">
        <v>-30.720492692448715</v>
      </c>
      <c r="O148">
        <v>-31.921915928658564</v>
      </c>
      <c r="P148" s="194">
        <v>18.871579598454446</v>
      </c>
      <c r="Q148">
        <v>44.649101813573907</v>
      </c>
      <c r="R148">
        <v>-3.0335322549726698</v>
      </c>
      <c r="S148">
        <v>46.342942942796981</v>
      </c>
      <c r="T148">
        <v>27.850376601551943</v>
      </c>
      <c r="U148">
        <v>29.549157558487423</v>
      </c>
      <c r="V148">
        <v>29.298899211118623</v>
      </c>
    </row>
    <row r="149" spans="3:22">
      <c r="C149">
        <v>29.641225675723035</v>
      </c>
      <c r="D149">
        <v>-54.352368854456472</v>
      </c>
      <c r="E149">
        <v>29.542541488338429</v>
      </c>
      <c r="F149">
        <v>-2.0665974601297421</v>
      </c>
      <c r="G149">
        <v>-115.90571620424635</v>
      </c>
      <c r="H149">
        <v>68.255643228972986</v>
      </c>
      <c r="I149">
        <v>74.981179808181878</v>
      </c>
      <c r="J149">
        <v>15.407456054456816</v>
      </c>
      <c r="K149">
        <v>55.077922312655573</v>
      </c>
      <c r="L149">
        <v>-160.71540091341922</v>
      </c>
      <c r="M149">
        <v>-56.189276458286258</v>
      </c>
      <c r="N149" s="24">
        <v>-2.8937483267372954</v>
      </c>
      <c r="O149">
        <v>30.8978421484926</v>
      </c>
      <c r="P149" s="194">
        <v>44.589079330056848</v>
      </c>
      <c r="Q149">
        <v>-1.6280854301767249</v>
      </c>
      <c r="R149">
        <v>14.900343130590954</v>
      </c>
      <c r="S149">
        <v>24.612233379704776</v>
      </c>
      <c r="T149">
        <v>62.499634751978192</v>
      </c>
      <c r="U149">
        <v>-19.842755316039074</v>
      </c>
      <c r="V149">
        <v>40.960453837752539</v>
      </c>
    </row>
    <row r="150" spans="3:22">
      <c r="C150">
        <v>112.10367267447236</v>
      </c>
      <c r="D150">
        <v>-19.663020329204301</v>
      </c>
      <c r="E150">
        <v>69.963936214060595</v>
      </c>
      <c r="F150">
        <v>-54.255390809401433</v>
      </c>
      <c r="G150">
        <v>-113.11653003553602</v>
      </c>
      <c r="H150">
        <v>91.087922424057979</v>
      </c>
      <c r="I150">
        <v>-34.796718731944566</v>
      </c>
      <c r="J150">
        <v>4.170283253526577</v>
      </c>
      <c r="K150">
        <v>86.613135147448702</v>
      </c>
      <c r="L150">
        <v>69.789818557688704</v>
      </c>
      <c r="M150">
        <v>-41.407562593415605</v>
      </c>
      <c r="N150" s="24">
        <v>76.318747943990275</v>
      </c>
      <c r="O150">
        <v>-35.56083996624784</v>
      </c>
      <c r="P150" s="194">
        <v>25.246619980644027</v>
      </c>
      <c r="Q150">
        <v>-9.925923413658893</v>
      </c>
      <c r="R150">
        <v>-2.22261551399788</v>
      </c>
      <c r="S150">
        <v>25.746178605121713</v>
      </c>
      <c r="T150">
        <v>19.790237379738755</v>
      </c>
      <c r="U150">
        <v>-2.974630018163225</v>
      </c>
      <c r="V150">
        <v>62.551513774444174</v>
      </c>
    </row>
    <row r="151" spans="3:22">
      <c r="C151">
        <v>-12.056570218550405</v>
      </c>
      <c r="D151">
        <v>-41.812548384692491</v>
      </c>
      <c r="E151">
        <v>97.93414596765615</v>
      </c>
      <c r="F151">
        <v>-18.723998764387943</v>
      </c>
      <c r="G151">
        <v>-130.09736395756499</v>
      </c>
      <c r="H151">
        <v>-55.621759194957122</v>
      </c>
      <c r="I151">
        <v>-56.475580535379777</v>
      </c>
      <c r="J151">
        <v>-20.207730408405951</v>
      </c>
      <c r="K151">
        <v>106.11691627549681</v>
      </c>
      <c r="L151">
        <v>11.222973415286106</v>
      </c>
      <c r="M151">
        <v>46.656105435670725</v>
      </c>
      <c r="N151" s="24">
        <v>34.470710413188499</v>
      </c>
      <c r="O151">
        <v>5.8512764168535796</v>
      </c>
      <c r="P151" s="194">
        <v>-34.870900262605574</v>
      </c>
      <c r="Q151">
        <v>3.7969146689401896</v>
      </c>
      <c r="R151">
        <v>26.301415867252217</v>
      </c>
      <c r="S151">
        <v>53.553037625078105</v>
      </c>
      <c r="T151">
        <v>14.407297705050951</v>
      </c>
      <c r="U151">
        <v>66.798540363474785</v>
      </c>
      <c r="V151">
        <v>46.258719035843569</v>
      </c>
    </row>
    <row r="152" spans="3:22">
      <c r="C152">
        <v>-34.216833699834751</v>
      </c>
      <c r="D152">
        <v>-39.530450696998741</v>
      </c>
      <c r="E152">
        <v>44.354880821435472</v>
      </c>
      <c r="F152">
        <v>28.186852763456045</v>
      </c>
      <c r="G152">
        <v>-88.063037331701707</v>
      </c>
      <c r="H152">
        <v>-35.352209905815471</v>
      </c>
      <c r="I152">
        <v>-58.271575161488727</v>
      </c>
      <c r="J152">
        <v>-70.69264946075964</v>
      </c>
      <c r="K152">
        <v>16.129771411918227</v>
      </c>
      <c r="L152">
        <v>-11.597368157398705</v>
      </c>
      <c r="M152">
        <v>33.27476061305606</v>
      </c>
      <c r="N152" s="24">
        <v>52.726954095622204</v>
      </c>
      <c r="O152">
        <v>51.411320889939816</v>
      </c>
      <c r="P152" s="194">
        <v>-73.619642815127008</v>
      </c>
      <c r="Q152">
        <v>19.242716211825609</v>
      </c>
      <c r="R152">
        <v>-1.9950069620526847</v>
      </c>
      <c r="S152">
        <v>8.9919015571422278</v>
      </c>
      <c r="T152">
        <v>14.152296237353767</v>
      </c>
      <c r="U152">
        <v>60.64914715258783</v>
      </c>
      <c r="V152">
        <v>-6.249725615074567</v>
      </c>
    </row>
    <row r="153" spans="3:22">
      <c r="C153">
        <v>-101.07735218091875</v>
      </c>
      <c r="D153">
        <v>-147.74899474037193</v>
      </c>
      <c r="E153">
        <v>89.456905722612646</v>
      </c>
      <c r="F153">
        <v>-16.946428229815865</v>
      </c>
      <c r="G153">
        <v>-61.372032061020946</v>
      </c>
      <c r="H153">
        <v>-7.8352261903255567</v>
      </c>
      <c r="I153">
        <v>-69.347680973307433</v>
      </c>
      <c r="J153">
        <v>-59.363299587130314</v>
      </c>
      <c r="K153">
        <v>18.278063918777661</v>
      </c>
      <c r="L153">
        <v>-15.435495781515783</v>
      </c>
      <c r="M153">
        <v>-18.081024694226471</v>
      </c>
      <c r="N153" s="24">
        <v>56.357805906922295</v>
      </c>
      <c r="O153">
        <v>54.820474402332366</v>
      </c>
      <c r="P153" s="194">
        <v>63.545847676891754</v>
      </c>
      <c r="Q153">
        <v>-5.0153453726597945</v>
      </c>
      <c r="R153">
        <v>39.51292828525402</v>
      </c>
      <c r="S153">
        <v>8.3641545492337173</v>
      </c>
      <c r="T153">
        <v>-27.730660812145288</v>
      </c>
      <c r="U153">
        <v>60.521984369760503</v>
      </c>
      <c r="V153">
        <v>26.309897397577515</v>
      </c>
    </row>
    <row r="154" spans="3:22">
      <c r="C154">
        <v>-99.984832357355117</v>
      </c>
      <c r="D154">
        <v>-105.75707089667594</v>
      </c>
      <c r="E154">
        <v>90.329346934417117</v>
      </c>
      <c r="F154">
        <v>3.3506429910512452</v>
      </c>
      <c r="G154">
        <v>9.3066174407722428</v>
      </c>
      <c r="H154">
        <v>14.80896338574712</v>
      </c>
      <c r="I154">
        <v>-72.888781320240014</v>
      </c>
      <c r="J154">
        <v>-7.2589424081224934</v>
      </c>
      <c r="K154">
        <v>48.851552933408129</v>
      </c>
      <c r="L154">
        <v>-6.3233796464783154</v>
      </c>
      <c r="M154">
        <v>-66.075231861249449</v>
      </c>
      <c r="N154" s="24">
        <v>52.126314985474892</v>
      </c>
      <c r="O154">
        <v>-6.359103445411165</v>
      </c>
      <c r="P154" s="194">
        <v>78.832945779535294</v>
      </c>
      <c r="Q154">
        <v>90.90407626331762</v>
      </c>
      <c r="R154">
        <v>22.780413016813327</v>
      </c>
      <c r="S154">
        <v>-20.652067864813034</v>
      </c>
      <c r="T154">
        <v>10.871515238910433</v>
      </c>
      <c r="U154">
        <v>76.0049017973015</v>
      </c>
      <c r="V154">
        <v>43.907767200797934</v>
      </c>
    </row>
    <row r="155" spans="3:22">
      <c r="C155">
        <v>-94.512617531552678</v>
      </c>
      <c r="D155">
        <v>-128.11445949461358</v>
      </c>
      <c r="E155">
        <v>115.73998974534243</v>
      </c>
      <c r="F155">
        <v>-7.2887550568802908</v>
      </c>
      <c r="G155">
        <v>-45.278525620808978</v>
      </c>
      <c r="H155">
        <v>-3.3206198246380154</v>
      </c>
      <c r="I155">
        <v>-69.223131715967611</v>
      </c>
      <c r="J155">
        <v>-78.853138548641255</v>
      </c>
      <c r="K155">
        <v>-6.2332031491851012</v>
      </c>
      <c r="L155">
        <v>-30.070706834237171</v>
      </c>
      <c r="M155">
        <v>-79.259004635979181</v>
      </c>
      <c r="N155" s="24">
        <v>78.435933683167605</v>
      </c>
      <c r="O155">
        <v>-15.189264820213793</v>
      </c>
      <c r="P155" s="194">
        <v>69.344395790545605</v>
      </c>
      <c r="Q155">
        <v>96.858379207224971</v>
      </c>
      <c r="R155">
        <v>55.860107577067538</v>
      </c>
      <c r="S155">
        <v>27.80688836400077</v>
      </c>
      <c r="T155">
        <v>34.260606330488372</v>
      </c>
      <c r="U155">
        <v>19.356358626139809</v>
      </c>
      <c r="V155">
        <v>73.088168742298876</v>
      </c>
    </row>
    <row r="156" spans="3:22">
      <c r="C156">
        <v>-89.956431758484541</v>
      </c>
      <c r="D156">
        <v>-145.30162259308054</v>
      </c>
      <c r="E156">
        <v>202.02336367605949</v>
      </c>
      <c r="F156">
        <v>6.8251229063371284</v>
      </c>
      <c r="G156">
        <v>-33.958917349787953</v>
      </c>
      <c r="H156">
        <v>25.053280575722965</v>
      </c>
      <c r="I156">
        <v>0.97730265824066009</v>
      </c>
      <c r="J156">
        <v>-104.79709686703791</v>
      </c>
      <c r="K156">
        <v>23.936892016042293</v>
      </c>
      <c r="L156">
        <v>-7.5577001878446026</v>
      </c>
      <c r="M156">
        <v>-105.57292067129856</v>
      </c>
      <c r="N156" s="24">
        <v>-0.14868267158090021</v>
      </c>
      <c r="O156">
        <v>-10.442731504033873</v>
      </c>
      <c r="P156" s="194">
        <v>-6.9924794898097389</v>
      </c>
      <c r="Q156">
        <v>-25.378737037599421</v>
      </c>
      <c r="R156">
        <v>26.250925947135329</v>
      </c>
      <c r="S156">
        <v>25.48658225354211</v>
      </c>
      <c r="T156">
        <v>-10.233328042046196</v>
      </c>
      <c r="U156">
        <v>60.645334491259746</v>
      </c>
      <c r="V156">
        <v>41.131443869818213</v>
      </c>
    </row>
    <row r="157" spans="3:22">
      <c r="C157">
        <v>50.053836736511585</v>
      </c>
      <c r="D157">
        <v>-24.59135392162716</v>
      </c>
      <c r="E157">
        <v>-24.571552568244442</v>
      </c>
      <c r="F157">
        <v>4.4256088661786634</v>
      </c>
      <c r="G157">
        <v>-20.810600527373936</v>
      </c>
      <c r="H157">
        <v>43.234840443234134</v>
      </c>
      <c r="I157">
        <v>-4.8142984786554734</v>
      </c>
      <c r="J157">
        <v>-91.187116086050082</v>
      </c>
      <c r="K157">
        <v>16.803224948806019</v>
      </c>
      <c r="L157">
        <v>-25.465471510810858</v>
      </c>
      <c r="M157">
        <v>-21.681080327452946</v>
      </c>
      <c r="N157" s="24">
        <v>-60.654381546223703</v>
      </c>
      <c r="O157">
        <v>44.407873391125577</v>
      </c>
      <c r="P157" s="194">
        <v>0.25559201525356912</v>
      </c>
      <c r="Q157">
        <v>-24.967120274743138</v>
      </c>
      <c r="R157">
        <v>89.813826457590949</v>
      </c>
      <c r="S157">
        <v>16.708270339655428</v>
      </c>
      <c r="T157">
        <v>20.980507829643102</v>
      </c>
      <c r="U157">
        <v>-51.337226614255997</v>
      </c>
      <c r="V157">
        <v>37.315998802839204</v>
      </c>
    </row>
    <row r="158" spans="3:22">
      <c r="C158">
        <v>20.655871155722707</v>
      </c>
      <c r="D158">
        <v>-21.017379685642481</v>
      </c>
      <c r="E158">
        <v>-22.838034055962453</v>
      </c>
      <c r="F158">
        <v>31.804136741912771</v>
      </c>
      <c r="G158">
        <v>-22.722417307391879</v>
      </c>
      <c r="H158">
        <v>34.468189810664626</v>
      </c>
      <c r="I158">
        <v>18.580159522427493</v>
      </c>
      <c r="J158">
        <v>-104.45226592029667</v>
      </c>
      <c r="K158">
        <v>9.1113160246777625</v>
      </c>
      <c r="L158">
        <v>28.353490225119458</v>
      </c>
      <c r="M158">
        <v>-35.838480855458329</v>
      </c>
      <c r="N158" s="24">
        <v>-48.882121022797037</v>
      </c>
      <c r="O158">
        <v>15.526059564766911</v>
      </c>
      <c r="P158" s="194">
        <v>20.99972212423927</v>
      </c>
      <c r="Q158">
        <v>-48.242967038566348</v>
      </c>
      <c r="R158">
        <v>64.256585606377485</v>
      </c>
      <c r="S158">
        <v>-8.146174678369789</v>
      </c>
      <c r="T158">
        <v>32.604291009221015</v>
      </c>
      <c r="U158">
        <v>-27.690231909948125</v>
      </c>
      <c r="V158">
        <v>32.631500588534436</v>
      </c>
    </row>
    <row r="159" spans="3:22">
      <c r="C159">
        <v>32.318431697982305</v>
      </c>
      <c r="D159">
        <v>-39.918188825715333</v>
      </c>
      <c r="E159">
        <v>31.137544189391519</v>
      </c>
      <c r="F159">
        <v>26.012426338233126</v>
      </c>
      <c r="G159">
        <v>-48.09334228748412</v>
      </c>
      <c r="H159">
        <v>-109.45561959457336</v>
      </c>
      <c r="I159">
        <v>53.730480429340787</v>
      </c>
      <c r="J159">
        <v>-87.605668928371415</v>
      </c>
      <c r="K159">
        <v>24.553099549482795</v>
      </c>
      <c r="L159">
        <v>100.46930189697559</v>
      </c>
      <c r="M159">
        <v>-77.621736018424599</v>
      </c>
      <c r="N159" s="24">
        <v>-2.4398952984438438</v>
      </c>
      <c r="O159">
        <v>29.580345286749434</v>
      </c>
      <c r="P159" s="194">
        <v>-19.219130351410058</v>
      </c>
      <c r="Q159">
        <v>-54.515582768239256</v>
      </c>
      <c r="R159">
        <v>44.707475528073701</v>
      </c>
      <c r="S159">
        <v>17.520352491607809</v>
      </c>
      <c r="T159">
        <v>30.742756322790228</v>
      </c>
      <c r="U159">
        <v>-10.917201718784781</v>
      </c>
      <c r="V159">
        <v>7.9030953492265326</v>
      </c>
    </row>
    <row r="160" spans="3:22">
      <c r="C160">
        <v>42.929803529710625</v>
      </c>
      <c r="D160">
        <v>-48.808735641774547</v>
      </c>
      <c r="E160">
        <v>-23.535046357978899</v>
      </c>
      <c r="F160">
        <v>10.275059046863134</v>
      </c>
      <c r="G160">
        <v>-44.866970590939673</v>
      </c>
      <c r="H160">
        <v>-102.4265192855828</v>
      </c>
      <c r="I160">
        <v>16.626548397662191</v>
      </c>
      <c r="J160">
        <v>-23.722296931655364</v>
      </c>
      <c r="K160">
        <v>5.9651620303839081</v>
      </c>
      <c r="L160">
        <v>125.7157734605953</v>
      </c>
      <c r="M160">
        <v>22.153610657132958</v>
      </c>
      <c r="N160" s="24">
        <v>4.4572558400277558</v>
      </c>
      <c r="O160">
        <v>18.086152233707253</v>
      </c>
      <c r="P160" s="194">
        <v>-25.592877312534256</v>
      </c>
      <c r="Q160">
        <v>-23.402043679457165</v>
      </c>
      <c r="R160">
        <v>40.668086366516036</v>
      </c>
      <c r="S160">
        <v>17.987984499639424</v>
      </c>
      <c r="T160">
        <v>18.379618344531082</v>
      </c>
      <c r="U160">
        <v>-44.800288496410758</v>
      </c>
      <c r="V160">
        <v>-18.808055454857822</v>
      </c>
    </row>
    <row r="161" spans="3:22">
      <c r="C161">
        <v>84.999706448676079</v>
      </c>
      <c r="D161">
        <v>-1.3800974551877516</v>
      </c>
      <c r="E161">
        <v>-35.439585452711981</v>
      </c>
      <c r="F161">
        <v>27.420090322731085</v>
      </c>
      <c r="G161">
        <v>-155.49005461939123</v>
      </c>
      <c r="H161">
        <v>38.214290481307216</v>
      </c>
      <c r="I161">
        <v>24.613853631261918</v>
      </c>
      <c r="J161">
        <v>-35.102087810657395</v>
      </c>
      <c r="K161">
        <v>14.951998449578241</v>
      </c>
      <c r="L161">
        <v>107.47992609517951</v>
      </c>
      <c r="M161">
        <v>3.462206462377253</v>
      </c>
      <c r="N161" s="24">
        <v>-9.8253780662616919</v>
      </c>
      <c r="O161">
        <v>-45.074531152816235</v>
      </c>
      <c r="P161" s="194">
        <v>20.032128064983226</v>
      </c>
      <c r="Q161">
        <v>57.593385378628227</v>
      </c>
      <c r="R161">
        <v>-22.538081541847532</v>
      </c>
      <c r="S161">
        <v>24.661600063782316</v>
      </c>
      <c r="T161">
        <v>17.013363326273065</v>
      </c>
      <c r="U161">
        <v>-41.174651264841486</v>
      </c>
      <c r="V161">
        <v>3.98730308427821</v>
      </c>
    </row>
    <row r="162" spans="3:22">
      <c r="C162">
        <v>112.46299524207279</v>
      </c>
      <c r="D162">
        <v>-7.4004340754072473E-2</v>
      </c>
      <c r="E162">
        <v>-3.9073952688813733</v>
      </c>
      <c r="F162">
        <v>59.890250789680067</v>
      </c>
      <c r="G162">
        <v>-113.78362799655042</v>
      </c>
      <c r="H162">
        <v>18.511052632128667</v>
      </c>
      <c r="I162">
        <v>44.440827145175717</v>
      </c>
      <c r="J162">
        <v>-62.858171337975364</v>
      </c>
      <c r="K162">
        <v>2.3757494728060919</v>
      </c>
      <c r="L162">
        <v>115.61411799571397</v>
      </c>
      <c r="M162">
        <v>-114.15933875172595</v>
      </c>
      <c r="N162" s="24">
        <v>-12.648201506060104</v>
      </c>
      <c r="O162">
        <v>-78.923649555387783</v>
      </c>
      <c r="P162" s="194">
        <v>24.955840729779084</v>
      </c>
      <c r="Q162">
        <v>80.824100132150306</v>
      </c>
      <c r="R162">
        <v>-45.435372907303645</v>
      </c>
      <c r="S162">
        <v>-21.915005528247093</v>
      </c>
      <c r="T162">
        <v>14.921256548562269</v>
      </c>
      <c r="U162">
        <v>22.204132955862406</v>
      </c>
      <c r="V162">
        <v>24.174104027239082</v>
      </c>
    </row>
    <row r="163" spans="3:22">
      <c r="C163">
        <v>40.532696242664315</v>
      </c>
      <c r="D163">
        <v>42.144080831632891</v>
      </c>
      <c r="E163">
        <v>-57.137923258810588</v>
      </c>
      <c r="F163">
        <v>45.949278647578467</v>
      </c>
      <c r="G163">
        <v>-35.33763980958156</v>
      </c>
      <c r="H163">
        <v>34.574288171623266</v>
      </c>
      <c r="I163">
        <v>-85.663456905475869</v>
      </c>
      <c r="J163">
        <v>18.37815397151553</v>
      </c>
      <c r="K163">
        <v>43.384283846659855</v>
      </c>
      <c r="L163">
        <v>96.815878408211574</v>
      </c>
      <c r="M163">
        <v>-113.49860262527</v>
      </c>
      <c r="N163" s="24">
        <v>-55.274361839575249</v>
      </c>
      <c r="O163">
        <v>-29.511577634533751</v>
      </c>
      <c r="P163" s="194">
        <v>43.748151620487988</v>
      </c>
      <c r="Q163">
        <v>75.456070811170321</v>
      </c>
      <c r="R163">
        <v>-49.238198889865089</v>
      </c>
      <c r="S163">
        <v>46.366318617373508</v>
      </c>
      <c r="T163">
        <v>43.916742140450879</v>
      </c>
      <c r="U163">
        <v>14.558117494570979</v>
      </c>
      <c r="V163">
        <v>-17.312642545669405</v>
      </c>
    </row>
    <row r="164" spans="3:22">
      <c r="C164">
        <v>18.312124332451276</v>
      </c>
      <c r="D164">
        <v>84.333224226474158</v>
      </c>
      <c r="E164">
        <v>-10.708501114585488</v>
      </c>
      <c r="F164">
        <v>22.470870007471603</v>
      </c>
      <c r="G164">
        <v>-8.2043363302545913</v>
      </c>
      <c r="H164">
        <v>18.583907508324955</v>
      </c>
      <c r="I164">
        <v>-8.5138456020531521</v>
      </c>
      <c r="J164">
        <v>4.0522618063077971</v>
      </c>
      <c r="K164">
        <v>-95.068390124284633</v>
      </c>
      <c r="L164">
        <v>-38.749430601245876</v>
      </c>
      <c r="M164">
        <v>-156.70106110432243</v>
      </c>
      <c r="N164" s="24">
        <v>-64.002305493198946</v>
      </c>
      <c r="O164">
        <v>22.205182873105514</v>
      </c>
      <c r="P164" s="194">
        <v>-1.3720932115320466</v>
      </c>
      <c r="Q164">
        <v>59.904004192622779</v>
      </c>
      <c r="R164">
        <v>-18.698754873240432</v>
      </c>
      <c r="S164">
        <v>100.92564326705633</v>
      </c>
      <c r="T164">
        <v>16.467021382648454</v>
      </c>
      <c r="U164">
        <v>40.398530611973911</v>
      </c>
      <c r="V164">
        <v>37.524682612989636</v>
      </c>
    </row>
    <row r="165" spans="3:22">
      <c r="C165">
        <v>3.6825133190523047</v>
      </c>
      <c r="D165">
        <v>105.56963411097968</v>
      </c>
      <c r="E165">
        <v>-28.609892314681019</v>
      </c>
      <c r="F165">
        <v>31.548220848158053</v>
      </c>
      <c r="G165">
        <v>18.145795522884328</v>
      </c>
      <c r="H165">
        <v>-51.908694662508424</v>
      </c>
      <c r="I165">
        <v>-24.04961818571519</v>
      </c>
      <c r="J165">
        <v>-16.315499707900017</v>
      </c>
      <c r="K165">
        <v>-102.2823879785883</v>
      </c>
      <c r="L165">
        <v>32.759527913577585</v>
      </c>
      <c r="M165">
        <v>-128.19705247623824</v>
      </c>
      <c r="N165" s="24">
        <v>-45.472882813815886</v>
      </c>
      <c r="O165">
        <v>-40.033243903379116</v>
      </c>
      <c r="P165" s="194">
        <v>7.3120545569554452</v>
      </c>
      <c r="Q165">
        <v>-5.3137749206316585</v>
      </c>
      <c r="R165">
        <v>10.23036079967369</v>
      </c>
      <c r="S165">
        <v>-22.015290488428946</v>
      </c>
      <c r="T165">
        <v>18.596094290413021</v>
      </c>
      <c r="U165">
        <v>17.252283547695697</v>
      </c>
      <c r="V165">
        <v>34.64189475488547</v>
      </c>
    </row>
    <row r="166" spans="3:22">
      <c r="C166">
        <v>17.912147224473301</v>
      </c>
      <c r="D166">
        <v>159.74197768078739</v>
      </c>
      <c r="E166">
        <v>-59.949415355798919</v>
      </c>
      <c r="F166">
        <v>19.915288054114171</v>
      </c>
      <c r="G166">
        <v>67.593928383133971</v>
      </c>
      <c r="H166">
        <v>17.480306356112123</v>
      </c>
      <c r="I166">
        <v>-55.559519899422412</v>
      </c>
      <c r="J166">
        <v>70.724009183978524</v>
      </c>
      <c r="K166">
        <v>-117.21816678788855</v>
      </c>
      <c r="L166">
        <v>46.598324552969643</v>
      </c>
      <c r="M166">
        <v>-61.023175811247711</v>
      </c>
      <c r="N166" s="24">
        <v>-18.5825552344877</v>
      </c>
      <c r="O166">
        <v>-42.689610915255798</v>
      </c>
      <c r="P166" s="194">
        <v>69.876442091881472</v>
      </c>
      <c r="Q166">
        <v>6.6065836375382787</v>
      </c>
      <c r="R166">
        <v>2.820742788507232</v>
      </c>
      <c r="S166">
        <v>-1.47203439934583</v>
      </c>
      <c r="T166">
        <v>23.376113217669626</v>
      </c>
      <c r="U166">
        <v>34.739379567638025</v>
      </c>
      <c r="V166">
        <v>-2.3484784761449191</v>
      </c>
    </row>
    <row r="167" spans="3:22">
      <c r="C167">
        <v>24.241555147229519</v>
      </c>
      <c r="D167">
        <v>193.81545309670582</v>
      </c>
      <c r="E167">
        <v>-41.923092347927195</v>
      </c>
      <c r="F167">
        <v>-5.6921315638910528</v>
      </c>
      <c r="G167">
        <v>31.371699126885687</v>
      </c>
      <c r="H167">
        <v>-22.273972110476279</v>
      </c>
      <c r="I167">
        <v>-37.999777448090754</v>
      </c>
      <c r="J167">
        <v>88.35442877125115</v>
      </c>
      <c r="K167">
        <v>-7.3400317023561001</v>
      </c>
      <c r="L167">
        <v>75.923149304137041</v>
      </c>
      <c r="M167">
        <v>34.365090646459976</v>
      </c>
      <c r="N167" s="24">
        <v>-22.726488101819996</v>
      </c>
      <c r="O167">
        <v>-12.087722819469491</v>
      </c>
      <c r="P167" s="194">
        <v>62.588164467005299</v>
      </c>
      <c r="Q167">
        <v>8.2095678518344357</v>
      </c>
      <c r="R167">
        <v>-26.770855909599049</v>
      </c>
      <c r="S167">
        <v>10.475318216838787</v>
      </c>
      <c r="T167">
        <v>-4.1802888623460603</v>
      </c>
      <c r="U167">
        <v>40.809990893308168</v>
      </c>
      <c r="V167">
        <v>13.45312814260069</v>
      </c>
    </row>
    <row r="168" spans="3:22">
      <c r="C168">
        <v>16.736487361977197</v>
      </c>
      <c r="D168">
        <v>-19.918472924070556</v>
      </c>
      <c r="E168">
        <v>-31.233960731045045</v>
      </c>
      <c r="F168">
        <v>77.839670060373464</v>
      </c>
      <c r="G168">
        <v>71.951104290398689</v>
      </c>
      <c r="H168">
        <v>-26.636216417404285</v>
      </c>
      <c r="I168">
        <v>-85.959996900648548</v>
      </c>
      <c r="J168">
        <v>109.80363426754047</v>
      </c>
      <c r="K168">
        <v>-0.59894883171091351</v>
      </c>
      <c r="L168">
        <v>100.14471251457417</v>
      </c>
      <c r="M168">
        <v>66.397599836418522</v>
      </c>
      <c r="N168" s="24">
        <v>-76.355343708818509</v>
      </c>
      <c r="O168">
        <v>-15.140070010583258</v>
      </c>
      <c r="P168" s="194">
        <v>55.682804687793578</v>
      </c>
      <c r="Q168">
        <v>-10.848202099517948</v>
      </c>
      <c r="R168">
        <v>-14.456890591999581</v>
      </c>
      <c r="S168">
        <v>73.306267834943355</v>
      </c>
      <c r="T168">
        <v>-10.521467235800628</v>
      </c>
      <c r="U168">
        <v>0.74632762922828988</v>
      </c>
      <c r="V168">
        <v>-17.256963370153244</v>
      </c>
    </row>
    <row r="169" spans="3:22">
      <c r="C169">
        <v>9.4185222362721106</v>
      </c>
      <c r="D169">
        <v>-6.0982995570448111</v>
      </c>
      <c r="E169">
        <v>-5.371398753856738</v>
      </c>
      <c r="F169">
        <v>130.84445821112604</v>
      </c>
      <c r="G169">
        <v>54.081933527811998</v>
      </c>
      <c r="H169">
        <v>-24.011941711881263</v>
      </c>
      <c r="I169">
        <v>-48.218532088069878</v>
      </c>
      <c r="J169">
        <v>58.576170197993633</v>
      </c>
      <c r="K169">
        <v>8.9259459387540119</v>
      </c>
      <c r="L169">
        <v>-27.121760469824039</v>
      </c>
      <c r="M169">
        <v>48.169575834382158</v>
      </c>
      <c r="N169" s="24">
        <v>-87.948787473950688</v>
      </c>
      <c r="O169">
        <v>33.769236286222622</v>
      </c>
      <c r="P169" s="194">
        <v>-9.3209316071233843</v>
      </c>
      <c r="Q169">
        <v>-23.411590998217434</v>
      </c>
      <c r="R169">
        <v>10.926652987302077</v>
      </c>
      <c r="S169">
        <v>-2.4798230889000479</v>
      </c>
      <c r="T169">
        <v>-12.737527023033181</v>
      </c>
      <c r="U169">
        <v>-1.5529027078791842</v>
      </c>
      <c r="V169">
        <v>-7.6072122518844481</v>
      </c>
    </row>
    <row r="170" spans="3:22">
      <c r="C170">
        <v>31.73331990386032</v>
      </c>
      <c r="D170">
        <v>-82.261434956701123</v>
      </c>
      <c r="E170">
        <v>-11.555189704368786</v>
      </c>
      <c r="F170">
        <v>132.3378981715714</v>
      </c>
      <c r="G170">
        <v>84.936262176880518</v>
      </c>
      <c r="H170">
        <v>-35.723020628794984</v>
      </c>
      <c r="I170">
        <v>-36.916935881526115</v>
      </c>
      <c r="J170">
        <v>-89.69680177958071</v>
      </c>
      <c r="K170">
        <v>-21.508210753590902</v>
      </c>
      <c r="L170">
        <v>-33.132013549306976</v>
      </c>
      <c r="M170">
        <v>90.393455950562384</v>
      </c>
      <c r="N170" s="24">
        <v>-51.768751086279735</v>
      </c>
      <c r="O170">
        <v>59.565728813290661</v>
      </c>
      <c r="P170" s="194">
        <v>-30.325475270002244</v>
      </c>
      <c r="Q170">
        <v>-26.330019199001981</v>
      </c>
      <c r="R170">
        <v>5.7162249791635986</v>
      </c>
      <c r="S170">
        <v>31.881494782427581</v>
      </c>
      <c r="T170">
        <v>8.8935093740856246</v>
      </c>
      <c r="U170">
        <v>-23.971896889795971</v>
      </c>
      <c r="V170">
        <v>13.248443025929191</v>
      </c>
    </row>
    <row r="171" spans="3:22">
      <c r="C171">
        <v>14.176380256589255</v>
      </c>
      <c r="D171">
        <v>-103.8135453726336</v>
      </c>
      <c r="E171">
        <v>-16.231896889215022</v>
      </c>
      <c r="F171">
        <v>-38.816735894598423</v>
      </c>
      <c r="G171">
        <v>89.013712672465772</v>
      </c>
      <c r="H171">
        <v>-17.412815569471604</v>
      </c>
      <c r="I171">
        <v>-53.2467251311773</v>
      </c>
      <c r="J171">
        <v>-74.402443982035038</v>
      </c>
      <c r="K171">
        <v>-3.1416553602266504</v>
      </c>
      <c r="L171">
        <v>-30.648534837612715</v>
      </c>
      <c r="M171">
        <v>36.04546523747922</v>
      </c>
      <c r="N171" s="24">
        <v>-67.509541928426188</v>
      </c>
      <c r="O171">
        <v>-8.093018792966177</v>
      </c>
      <c r="P171" s="194">
        <v>83.140846599757424</v>
      </c>
      <c r="Q171">
        <v>23.103085244841168</v>
      </c>
      <c r="R171">
        <v>1.0356218764209189</v>
      </c>
      <c r="S171">
        <v>56.211946259712022</v>
      </c>
      <c r="T171">
        <v>15.915297887371707</v>
      </c>
      <c r="U171">
        <v>22.675494097703449</v>
      </c>
      <c r="V171">
        <v>35.889569240836863</v>
      </c>
    </row>
    <row r="172" spans="3:22">
      <c r="C172">
        <v>11.482990464864997</v>
      </c>
      <c r="D172">
        <v>-146.28193874755107</v>
      </c>
      <c r="E172">
        <v>-73.691739450037858</v>
      </c>
      <c r="F172">
        <v>-12.627763349051747</v>
      </c>
      <c r="G172">
        <v>84.220000753500244</v>
      </c>
      <c r="H172">
        <v>-8.5759394438637173</v>
      </c>
      <c r="I172">
        <v>-86.72739127800287</v>
      </c>
      <c r="J172">
        <v>-68.242688794758578</v>
      </c>
      <c r="K172">
        <v>-2.1045418616185998</v>
      </c>
      <c r="L172">
        <v>-7.4002869913956602</v>
      </c>
      <c r="M172">
        <v>63.041891689515978</v>
      </c>
      <c r="N172" s="24">
        <v>-50.710351945785078</v>
      </c>
      <c r="O172">
        <v>-16.805994325302891</v>
      </c>
      <c r="P172" s="194">
        <v>72.044586136102225</v>
      </c>
      <c r="Q172">
        <v>55.766184985532163</v>
      </c>
      <c r="R172">
        <v>7.5332136814877231</v>
      </c>
      <c r="S172">
        <v>61.766058803687883</v>
      </c>
      <c r="T172">
        <v>36.329369624128958</v>
      </c>
      <c r="U172">
        <v>30.070046321219706</v>
      </c>
      <c r="V172">
        <v>33.998612122411032</v>
      </c>
    </row>
    <row r="173" spans="3:22">
      <c r="C173">
        <v>18.345704315926923</v>
      </c>
      <c r="D173">
        <v>-202.86498534105613</v>
      </c>
      <c r="E173">
        <v>-90.706936040198343</v>
      </c>
      <c r="F173">
        <v>14.418467192100252</v>
      </c>
      <c r="G173">
        <v>104.56806366058481</v>
      </c>
      <c r="H173">
        <v>24.39830467421325</v>
      </c>
      <c r="I173">
        <v>-74.643734431868324</v>
      </c>
      <c r="J173">
        <v>-97.725982415262479</v>
      </c>
      <c r="K173">
        <v>-15.488089933243828</v>
      </c>
      <c r="L173">
        <v>-20.651487361935324</v>
      </c>
      <c r="M173">
        <v>-10.602390325862871</v>
      </c>
      <c r="N173" s="24">
        <v>-9.4707817490543675</v>
      </c>
      <c r="O173">
        <v>15.176587861845292</v>
      </c>
      <c r="P173" s="194">
        <v>-7.7344234896945636</v>
      </c>
      <c r="Q173">
        <v>76.366153344236409</v>
      </c>
      <c r="R173">
        <v>39.62348373786881</v>
      </c>
      <c r="S173">
        <v>-10.38316635042429</v>
      </c>
      <c r="T173">
        <v>47.207481201584415</v>
      </c>
      <c r="U173">
        <v>11.045737918515442</v>
      </c>
      <c r="V173">
        <v>63.977431586192324</v>
      </c>
    </row>
    <row r="174" spans="3:22">
      <c r="C174">
        <v>93.159522394687883</v>
      </c>
      <c r="D174">
        <v>24.286420566068955</v>
      </c>
      <c r="E174">
        <v>-61.745975276639911</v>
      </c>
      <c r="F174">
        <v>25.843197284802045</v>
      </c>
      <c r="G174">
        <v>115.8221535096045</v>
      </c>
      <c r="H174">
        <v>41.646711048256293</v>
      </c>
      <c r="I174">
        <v>-23.868231728167302</v>
      </c>
      <c r="J174">
        <v>-99.637612191974767</v>
      </c>
      <c r="K174">
        <v>8.6636396146604966</v>
      </c>
      <c r="L174">
        <v>2.2161600763629394</v>
      </c>
      <c r="M174">
        <v>26.266563113531447</v>
      </c>
      <c r="N174" s="24">
        <v>10.449245141418942</v>
      </c>
      <c r="O174">
        <v>19.151611694399435</v>
      </c>
      <c r="P174" s="194">
        <v>-4.4412828161812286</v>
      </c>
      <c r="Q174">
        <v>93.250379125184736</v>
      </c>
      <c r="R174">
        <v>40.779977854308527</v>
      </c>
      <c r="S174">
        <v>-10.472129819988368</v>
      </c>
      <c r="T174">
        <v>50.797656555690992</v>
      </c>
      <c r="U174">
        <v>46.631459397607614</v>
      </c>
      <c r="V174">
        <v>56.75085456134093</v>
      </c>
    </row>
    <row r="175" spans="3:22">
      <c r="C175">
        <v>-11.680952967424673</v>
      </c>
      <c r="D175">
        <v>-62.254364983585219</v>
      </c>
      <c r="E175">
        <v>10.43515404968548</v>
      </c>
      <c r="F175">
        <v>-11.934715802757637</v>
      </c>
      <c r="G175">
        <v>-36.871242172505845</v>
      </c>
      <c r="H175">
        <v>10.902340776659003</v>
      </c>
      <c r="I175">
        <v>-80.649339483759832</v>
      </c>
      <c r="J175">
        <v>-1.7638485593943187</v>
      </c>
      <c r="K175">
        <v>-14.65950266663458</v>
      </c>
      <c r="L175">
        <v>111.09703191158223</v>
      </c>
      <c r="M175">
        <v>53.055541933379573</v>
      </c>
      <c r="N175" s="24">
        <v>-65.197740246954709</v>
      </c>
      <c r="O175">
        <v>47.538819100854198</v>
      </c>
      <c r="P175" s="194">
        <v>-5.9586148090902498</v>
      </c>
      <c r="Q175">
        <v>-15.256839543380011</v>
      </c>
      <c r="R175">
        <v>46.063649272790826</v>
      </c>
      <c r="S175">
        <v>5.5330703047166025</v>
      </c>
      <c r="T175">
        <v>26.974712886157249</v>
      </c>
      <c r="U175">
        <v>29.864484801259096</v>
      </c>
      <c r="V175">
        <v>79.187672464468051</v>
      </c>
    </row>
    <row r="176" spans="3:22">
      <c r="C176">
        <v>10.919349151414281</v>
      </c>
      <c r="D176">
        <v>-36.771660543004145</v>
      </c>
      <c r="E176">
        <v>11.219400404871521</v>
      </c>
      <c r="F176">
        <v>27.769194391394194</v>
      </c>
      <c r="G176">
        <v>19.626594710774953</v>
      </c>
      <c r="H176">
        <v>3.9730188274434113</v>
      </c>
      <c r="I176">
        <v>5.7004051866097143</v>
      </c>
      <c r="J176">
        <v>0.56705461589262995</v>
      </c>
      <c r="K176">
        <v>7.4409881697456512</v>
      </c>
      <c r="L176">
        <v>163.06707129206552</v>
      </c>
      <c r="M176">
        <v>-2.1078159268663512</v>
      </c>
      <c r="N176" s="24">
        <v>-35.339497655812011</v>
      </c>
      <c r="O176">
        <v>80.974298958973122</v>
      </c>
      <c r="P176" s="194">
        <v>24.404552447934293</v>
      </c>
      <c r="Q176">
        <v>35.730244982031763</v>
      </c>
      <c r="R176">
        <v>27.990654530678512</v>
      </c>
      <c r="S176">
        <v>23.335787612330023</v>
      </c>
      <c r="T176">
        <v>-8.5130725363478632</v>
      </c>
      <c r="U176">
        <v>38.169213797847988</v>
      </c>
      <c r="V176">
        <v>49.863843216920031</v>
      </c>
    </row>
    <row r="177" spans="3:22">
      <c r="C177">
        <v>-16.926330175058865</v>
      </c>
      <c r="D177">
        <v>-82.739645977708278</v>
      </c>
      <c r="E177">
        <v>-40.54831976724563</v>
      </c>
      <c r="F177">
        <v>58.354081707533624</v>
      </c>
      <c r="G177">
        <v>33.979948231221897</v>
      </c>
      <c r="H177">
        <v>51.980549905571934</v>
      </c>
      <c r="I177">
        <v>-12.160968089509879</v>
      </c>
      <c r="J177">
        <v>7.3334238925936006</v>
      </c>
      <c r="K177">
        <v>24.351346458111948</v>
      </c>
      <c r="L177">
        <v>128.04727681533132</v>
      </c>
      <c r="M177">
        <v>-5.1664656114544414</v>
      </c>
      <c r="N177" s="24">
        <v>-32.577402980692568</v>
      </c>
      <c r="O177">
        <v>93.911622943476686</v>
      </c>
      <c r="P177" s="194">
        <v>28.118024639659779</v>
      </c>
      <c r="Q177">
        <v>13.384732797519064</v>
      </c>
      <c r="R177">
        <v>42.119739844207288</v>
      </c>
      <c r="S177">
        <v>-3.1752467510486895</v>
      </c>
      <c r="T177">
        <v>-9.1204553245679563</v>
      </c>
      <c r="U177">
        <v>5.9464569010615378</v>
      </c>
      <c r="V177">
        <v>14.210011934866998</v>
      </c>
    </row>
    <row r="178" spans="3:22">
      <c r="C178">
        <v>18.280432896538514</v>
      </c>
      <c r="D178">
        <v>-88.721022474830534</v>
      </c>
      <c r="E178">
        <v>13.143742215992461</v>
      </c>
      <c r="F178">
        <v>72.646596002228762</v>
      </c>
      <c r="G178">
        <v>56.296869053101545</v>
      </c>
      <c r="H178">
        <v>41.634488734146544</v>
      </c>
      <c r="I178">
        <v>6.4390012806525192</v>
      </c>
      <c r="J178">
        <v>-26.930380074309141</v>
      </c>
      <c r="K178">
        <v>5.3869444874862893</v>
      </c>
      <c r="L178">
        <v>-17.552835495461295</v>
      </c>
      <c r="M178">
        <v>52.26927318255548</v>
      </c>
      <c r="N178" s="24">
        <v>-26.587033540558878</v>
      </c>
      <c r="O178">
        <v>19.600340578494979</v>
      </c>
      <c r="P178" s="194">
        <v>29.512151102829193</v>
      </c>
      <c r="Q178">
        <v>73.688109326098129</v>
      </c>
      <c r="R178">
        <v>50.001930372174684</v>
      </c>
      <c r="S178">
        <v>24.731793785882473</v>
      </c>
      <c r="T178">
        <v>27.597375470995757</v>
      </c>
      <c r="U178">
        <v>29.858097517942952</v>
      </c>
      <c r="V178">
        <v>18.243213326966725</v>
      </c>
    </row>
    <row r="179" spans="3:22">
      <c r="C179">
        <v>64.700825652584172</v>
      </c>
      <c r="D179">
        <v>-98.368081192412319</v>
      </c>
      <c r="E179">
        <v>-25.312128743478752</v>
      </c>
      <c r="F179">
        <v>118.27067437366713</v>
      </c>
      <c r="G179">
        <v>-28.713791149564713</v>
      </c>
      <c r="H179">
        <v>-13.604176805036332</v>
      </c>
      <c r="I179">
        <v>-26.681815462366103</v>
      </c>
      <c r="J179">
        <v>-2.290733571241617</v>
      </c>
      <c r="K179">
        <v>-14.478978530096356</v>
      </c>
      <c r="L179">
        <v>14.996863760431552</v>
      </c>
      <c r="M179">
        <v>25.782723997383982</v>
      </c>
      <c r="N179" s="24">
        <v>-20.036997174358476</v>
      </c>
      <c r="O179">
        <v>-1.7303144281349887</v>
      </c>
      <c r="P179" s="194">
        <v>-12.024675094882696</v>
      </c>
      <c r="Q179">
        <v>-11.046419269587204</v>
      </c>
      <c r="R179">
        <v>45.426804596692818</v>
      </c>
      <c r="S179">
        <v>3.8960659461445175</v>
      </c>
      <c r="T179">
        <v>61.566195644139043</v>
      </c>
      <c r="U179">
        <v>22.034844310564949</v>
      </c>
      <c r="V179">
        <v>22.074837400237811</v>
      </c>
    </row>
    <row r="180" spans="3:22">
      <c r="C180">
        <v>35.127997685160153</v>
      </c>
      <c r="D180">
        <v>-89.904104894923876</v>
      </c>
      <c r="E180">
        <v>0.80390055034695251</v>
      </c>
      <c r="F180">
        <v>213.17485164748905</v>
      </c>
      <c r="G180">
        <v>-22.837425921972681</v>
      </c>
      <c r="H180">
        <v>-11.006680808287456</v>
      </c>
      <c r="I180">
        <v>-94.194548817188661</v>
      </c>
      <c r="J180">
        <v>-15.458837611183299</v>
      </c>
      <c r="K180">
        <v>-69.416008743997736</v>
      </c>
      <c r="L180">
        <v>70.871878542652667</v>
      </c>
      <c r="M180">
        <v>26.417284313736673</v>
      </c>
      <c r="N180" s="24">
        <v>-3.734230937605389</v>
      </c>
      <c r="O180">
        <v>13.015136174568397</v>
      </c>
      <c r="P180" s="194">
        <v>23.643925185599073</v>
      </c>
      <c r="Q180">
        <v>44.448406737950791</v>
      </c>
      <c r="R180">
        <v>22.151903814611615</v>
      </c>
      <c r="S180">
        <v>47.691274792518016</v>
      </c>
      <c r="T180">
        <v>73.662532474794716</v>
      </c>
      <c r="U180">
        <v>28.467385119707615</v>
      </c>
      <c r="V180">
        <v>34.573174714158995</v>
      </c>
    </row>
    <row r="181" spans="3:22">
      <c r="C181">
        <v>43.577610468451894</v>
      </c>
      <c r="D181">
        <v>-67.357278257115468</v>
      </c>
      <c r="E181">
        <v>-17.489172444727046</v>
      </c>
      <c r="F181">
        <v>27.807387456204196</v>
      </c>
      <c r="G181">
        <v>36.855480796203665</v>
      </c>
      <c r="H181">
        <v>43.971607094183128</v>
      </c>
      <c r="I181">
        <v>-44.835267630384806</v>
      </c>
      <c r="J181">
        <v>-53.61624875446978</v>
      </c>
      <c r="K181">
        <v>-14.924942862445278</v>
      </c>
      <c r="L181">
        <v>40.286018436770064</v>
      </c>
      <c r="M181">
        <v>-17.433092015137845</v>
      </c>
      <c r="N181" s="24">
        <v>-7.173117036290023</v>
      </c>
      <c r="O181">
        <v>42.184834421889718</v>
      </c>
      <c r="P181" s="194">
        <v>18.096611668068363</v>
      </c>
      <c r="Q181">
        <v>-32.022643411082754</v>
      </c>
      <c r="R181">
        <v>38.093406866555597</v>
      </c>
      <c r="S181">
        <v>75.44886503478574</v>
      </c>
      <c r="T181">
        <v>81.1093568746237</v>
      </c>
      <c r="U181">
        <v>19.625028117206057</v>
      </c>
      <c r="V181">
        <v>-42.968751050807441</v>
      </c>
    </row>
    <row r="182" spans="3:22">
      <c r="C182">
        <v>35.34026317831831</v>
      </c>
      <c r="D182">
        <v>-90.902905461470255</v>
      </c>
      <c r="E182">
        <v>39.260894536204432</v>
      </c>
      <c r="F182">
        <v>125.5290830713102</v>
      </c>
      <c r="G182">
        <v>-5.0403216463228091</v>
      </c>
      <c r="H182">
        <v>-37.659945661160236</v>
      </c>
      <c r="I182">
        <v>-75.868246829730197</v>
      </c>
      <c r="J182">
        <v>-58.322577566417749</v>
      </c>
      <c r="K182">
        <v>16.806913494748187</v>
      </c>
      <c r="L182">
        <v>-17.883411846179115</v>
      </c>
      <c r="M182">
        <v>-112.82565470288318</v>
      </c>
      <c r="N182" s="24">
        <v>-18.59520732809051</v>
      </c>
      <c r="O182">
        <v>26.534250051005984</v>
      </c>
      <c r="P182" s="194">
        <v>9.6350752107628068</v>
      </c>
      <c r="Q182">
        <v>-14.770698046530015</v>
      </c>
      <c r="R182">
        <v>35.894959066879892</v>
      </c>
      <c r="S182">
        <v>33.708956777501044</v>
      </c>
      <c r="T182">
        <v>71.231197321612854</v>
      </c>
      <c r="U182">
        <v>21.732597694008291</v>
      </c>
      <c r="V182">
        <v>-7.600062115457149</v>
      </c>
    </row>
    <row r="183" spans="3:22">
      <c r="C183">
        <v>64.227971023275131</v>
      </c>
      <c r="D183">
        <v>13.858735426012572</v>
      </c>
      <c r="E183">
        <v>66.464809071661875</v>
      </c>
      <c r="F183">
        <v>130.966987182509</v>
      </c>
      <c r="G183">
        <v>16.781849060769673</v>
      </c>
      <c r="H183">
        <v>0.15711211026427918</v>
      </c>
      <c r="I183">
        <v>-58.039635554628148</v>
      </c>
      <c r="J183">
        <v>-77.008984681384391</v>
      </c>
      <c r="K183">
        <v>56.303932688651912</v>
      </c>
      <c r="L183">
        <v>-18.130658226048581</v>
      </c>
      <c r="M183">
        <v>-140.71375508492292</v>
      </c>
      <c r="N183" s="24">
        <v>1.0613052090884594</v>
      </c>
      <c r="O183">
        <v>-2.651465169502444</v>
      </c>
      <c r="P183" s="194">
        <v>52.744419911941804</v>
      </c>
      <c r="Q183">
        <v>-33.075634573863681</v>
      </c>
      <c r="R183">
        <v>-44.812246632637653</v>
      </c>
      <c r="S183">
        <v>8.0598237117646931</v>
      </c>
      <c r="T183">
        <v>-12.368757530024595</v>
      </c>
      <c r="U183">
        <v>5.4115490558870079</v>
      </c>
      <c r="V183">
        <v>-19.652972199474789</v>
      </c>
    </row>
    <row r="184" spans="3:22">
      <c r="C184">
        <v>140.9928414201122</v>
      </c>
      <c r="D184">
        <v>-3.3493860477083217</v>
      </c>
      <c r="E184">
        <v>28.321882227316564</v>
      </c>
      <c r="F184">
        <v>152.59138642615471</v>
      </c>
      <c r="G184">
        <v>7.7867535579407559</v>
      </c>
      <c r="H184">
        <v>1.1564422381061377</v>
      </c>
      <c r="I184">
        <v>-48.06035116412113</v>
      </c>
      <c r="J184">
        <v>-80.220146129848217</v>
      </c>
      <c r="K184">
        <v>10.103181283037884</v>
      </c>
      <c r="L184">
        <v>-54.161433248133108</v>
      </c>
      <c r="M184">
        <v>-102.35821744104396</v>
      </c>
      <c r="N184" s="24">
        <v>2.3154550245062637</v>
      </c>
      <c r="O184">
        <v>-13.752516724095585</v>
      </c>
      <c r="P184" s="194">
        <v>-0.55870044425228116</v>
      </c>
      <c r="Q184">
        <v>-33.257087036459779</v>
      </c>
      <c r="R184">
        <v>-51.282675460304745</v>
      </c>
      <c r="S184">
        <v>6.1005630525969536</v>
      </c>
      <c r="T184">
        <v>7.3008299514822284</v>
      </c>
      <c r="U184">
        <v>-19.984519647543493</v>
      </c>
      <c r="V184">
        <v>51.465387018876754</v>
      </c>
    </row>
    <row r="185" spans="3:22">
      <c r="C185">
        <v>139.07996388705851</v>
      </c>
      <c r="D185">
        <v>13.315209965334361</v>
      </c>
      <c r="E185">
        <v>56.947628707557669</v>
      </c>
      <c r="F185">
        <v>99.526365936116235</v>
      </c>
      <c r="G185">
        <v>-4.0922482203186519</v>
      </c>
      <c r="H185">
        <v>25.009842962735092</v>
      </c>
      <c r="I185">
        <v>-42.529259688826642</v>
      </c>
      <c r="J185">
        <v>-62.102638551618838</v>
      </c>
      <c r="K185">
        <v>-17.476245669602577</v>
      </c>
      <c r="L185">
        <v>60.195225059743279</v>
      </c>
      <c r="M185">
        <v>-129.32081781799752</v>
      </c>
      <c r="N185" s="24">
        <v>37.036480902951553</v>
      </c>
      <c r="O185">
        <v>-21.136924238058782</v>
      </c>
      <c r="P185" s="194">
        <v>24.151789509323862</v>
      </c>
      <c r="Q185">
        <v>42.123199981875587</v>
      </c>
      <c r="R185">
        <v>-45.461027414190539</v>
      </c>
      <c r="S185">
        <v>0.98427655162595329</v>
      </c>
      <c r="T185">
        <v>-8.5436302538355449</v>
      </c>
      <c r="U185">
        <v>-23.787133220036594</v>
      </c>
      <c r="V185">
        <v>56.103713761437575</v>
      </c>
    </row>
    <row r="186" spans="3:22">
      <c r="C186">
        <v>-31.856799336463155</v>
      </c>
      <c r="D186">
        <v>-19.03275706585282</v>
      </c>
      <c r="E186">
        <v>-17.19961982048244</v>
      </c>
      <c r="F186">
        <v>-60.190604504754447</v>
      </c>
      <c r="G186">
        <v>-2.5103658026155244</v>
      </c>
      <c r="H186">
        <v>-30.927403196939849</v>
      </c>
      <c r="I186">
        <v>-88.624572047557194</v>
      </c>
      <c r="J186">
        <v>-24.456083132757158</v>
      </c>
      <c r="K186">
        <v>25.069183868847176</v>
      </c>
      <c r="L186">
        <v>95.756973954868954</v>
      </c>
      <c r="M186">
        <v>9.6433001561626952</v>
      </c>
      <c r="N186" s="24">
        <v>26.365091042761378</v>
      </c>
      <c r="O186">
        <v>-40.554833608968693</v>
      </c>
      <c r="P186" s="194">
        <v>10.615338664409137</v>
      </c>
      <c r="Q186">
        <v>6.2779953210110762</v>
      </c>
      <c r="R186">
        <v>13.143494326789551</v>
      </c>
      <c r="S186">
        <v>29.102166765970651</v>
      </c>
      <c r="T186">
        <v>-13.492094314025962</v>
      </c>
      <c r="U186">
        <v>-26.291276887257482</v>
      </c>
      <c r="V186">
        <v>10.618952278616234</v>
      </c>
    </row>
    <row r="187" spans="3:22">
      <c r="C187">
        <v>2.6864774224623034</v>
      </c>
      <c r="D187">
        <v>-39.531448135433493</v>
      </c>
      <c r="E187">
        <v>-4.9947370266254438</v>
      </c>
      <c r="F187">
        <v>-65.613529210110755</v>
      </c>
      <c r="G187">
        <v>-10.160143126379808</v>
      </c>
      <c r="H187">
        <v>-52.286325406332253</v>
      </c>
      <c r="I187">
        <v>-94.674040646114008</v>
      </c>
      <c r="J187">
        <v>-14.498220469820808</v>
      </c>
      <c r="K187">
        <v>-6.5813803467735852</v>
      </c>
      <c r="L187">
        <v>112.11965180507286</v>
      </c>
      <c r="M187">
        <v>-0.56040418258453428</v>
      </c>
      <c r="N187" s="24">
        <v>-44.048741131730822</v>
      </c>
      <c r="O187">
        <v>21.78703546250199</v>
      </c>
      <c r="P187" s="194">
        <v>-8.5314844949589315</v>
      </c>
      <c r="Q187">
        <v>19.068162923736054</v>
      </c>
      <c r="R187">
        <v>5.807160076650689</v>
      </c>
      <c r="S187">
        <v>2.7874126321721633</v>
      </c>
      <c r="T187">
        <v>-1.7974417156883646</v>
      </c>
      <c r="U187">
        <v>12.893270317715178</v>
      </c>
      <c r="V187">
        <v>56.209709544819816</v>
      </c>
    </row>
    <row r="188" spans="3:22">
      <c r="C188">
        <v>5.9065118413000164</v>
      </c>
      <c r="D188">
        <v>-67.749676513787563</v>
      </c>
      <c r="E188">
        <v>-33.897096410095401</v>
      </c>
      <c r="F188">
        <v>-64.201655204326926</v>
      </c>
      <c r="G188">
        <v>-10.695320492880455</v>
      </c>
      <c r="H188">
        <v>-50.065806087402962</v>
      </c>
      <c r="I188">
        <v>-5.0858485574281076E-3</v>
      </c>
      <c r="J188">
        <v>-35.737021599811669</v>
      </c>
      <c r="K188">
        <v>-42.026387870905637</v>
      </c>
      <c r="L188">
        <v>59.559402765221421</v>
      </c>
      <c r="M188">
        <v>4.7551939485583716</v>
      </c>
      <c r="N188" s="24">
        <v>-27.854463427398514</v>
      </c>
      <c r="O188">
        <v>38.860138232500503</v>
      </c>
      <c r="P188" s="194">
        <v>-14.443749726876376</v>
      </c>
      <c r="Q188">
        <v>-53.533966872147175</v>
      </c>
      <c r="R188">
        <v>-3.7224344294209004</v>
      </c>
      <c r="S188">
        <v>16.607676427450315</v>
      </c>
      <c r="T188">
        <v>0.52328314318765479</v>
      </c>
      <c r="U188">
        <v>-12.847120526629624</v>
      </c>
      <c r="V188">
        <v>-49.350002116157157</v>
      </c>
    </row>
    <row r="189" spans="3:22">
      <c r="C189">
        <v>-5.6436915480899188</v>
      </c>
      <c r="D189">
        <v>-85.902672195607011</v>
      </c>
      <c r="E189">
        <v>-45.661621015734454</v>
      </c>
      <c r="F189">
        <v>-85.17786558473199</v>
      </c>
      <c r="G189">
        <v>-15.543419890927908</v>
      </c>
      <c r="H189">
        <v>-36.4886887154953</v>
      </c>
      <c r="I189">
        <v>-1.1490458527950977</v>
      </c>
      <c r="J189">
        <v>-3.1155779788268774</v>
      </c>
      <c r="K189">
        <v>-46.489924473203246</v>
      </c>
      <c r="L189">
        <v>3.5153497855508249</v>
      </c>
      <c r="M189">
        <v>19.855661998522919</v>
      </c>
      <c r="N189" s="24">
        <v>-28.534564467218843</v>
      </c>
      <c r="O189">
        <v>63.641404632667218</v>
      </c>
      <c r="P189" s="194">
        <v>26.496668965627578</v>
      </c>
      <c r="Q189">
        <v>-27.100812224064612</v>
      </c>
      <c r="R189">
        <v>31.883697418851625</v>
      </c>
      <c r="S189">
        <v>27.858353201853788</v>
      </c>
      <c r="T189">
        <v>6.9351544966120855</v>
      </c>
      <c r="U189">
        <v>12.139787034991059</v>
      </c>
      <c r="V189">
        <v>16.789410913755091</v>
      </c>
    </row>
    <row r="190" spans="3:22">
      <c r="C190">
        <v>3.9991314497565327</v>
      </c>
      <c r="D190">
        <v>-148.861732635728</v>
      </c>
      <c r="E190">
        <v>-57.2734734005071</v>
      </c>
      <c r="F190">
        <v>-96.312738659432398</v>
      </c>
      <c r="G190">
        <v>-7.0366057628934868</v>
      </c>
      <c r="H190">
        <v>-20.140501244712141</v>
      </c>
      <c r="I190">
        <v>-32.192832110286872</v>
      </c>
      <c r="J190">
        <v>-32.536373864880261</v>
      </c>
      <c r="K190">
        <v>-5.4691558197191625</v>
      </c>
      <c r="L190">
        <v>-79.702066615742297</v>
      </c>
      <c r="M190">
        <v>4.3405998041926068</v>
      </c>
      <c r="N190" s="24">
        <v>-40.01573071520761</v>
      </c>
      <c r="O190">
        <v>84.197406165686516</v>
      </c>
      <c r="P190" s="194">
        <v>40.609900736430973</v>
      </c>
      <c r="Q190">
        <v>-69.870057707207707</v>
      </c>
      <c r="R190">
        <v>-10.984068244675655</v>
      </c>
      <c r="S190">
        <v>29.545155083069403</v>
      </c>
      <c r="T190">
        <v>-14.261733483256648</v>
      </c>
      <c r="U190">
        <v>-13.419405765530428</v>
      </c>
      <c r="V190">
        <v>10.185342372222294</v>
      </c>
    </row>
    <row r="191" spans="3:22">
      <c r="C191">
        <v>-23.635677021549782</v>
      </c>
      <c r="D191">
        <v>-238.31244092334236</v>
      </c>
      <c r="E191">
        <v>-27.695660031279658</v>
      </c>
      <c r="F191">
        <v>-91.159822707237254</v>
      </c>
      <c r="G191">
        <v>-8.4220377031770113</v>
      </c>
      <c r="H191">
        <v>150.53662252982667</v>
      </c>
      <c r="I191">
        <v>-52.665633006044118</v>
      </c>
      <c r="J191">
        <v>-24.468567761188751</v>
      </c>
      <c r="K191">
        <v>-27.045295809962226</v>
      </c>
      <c r="L191">
        <v>8.0595068913426076</v>
      </c>
      <c r="M191">
        <v>-8.1276196156532023</v>
      </c>
      <c r="N191" s="24">
        <v>-73.44843097208377</v>
      </c>
      <c r="O191">
        <v>-80.963809197948649</v>
      </c>
      <c r="P191" s="194">
        <v>101.80286174002322</v>
      </c>
      <c r="Q191">
        <v>20.185221625778468</v>
      </c>
      <c r="R191">
        <v>18.381033086304342</v>
      </c>
      <c r="S191">
        <v>78.274681419927219</v>
      </c>
      <c r="T191">
        <v>5.6976189271472322</v>
      </c>
      <c r="U191">
        <v>25.193091616002675</v>
      </c>
      <c r="V191">
        <v>5.6731186859487934</v>
      </c>
    </row>
    <row r="192" spans="3:22">
      <c r="C192">
        <v>-3.1117628569500084</v>
      </c>
      <c r="D192">
        <v>-261.85165013665664</v>
      </c>
      <c r="E192">
        <v>-66.219620131733791</v>
      </c>
      <c r="F192">
        <v>79.335274296683565</v>
      </c>
      <c r="G192">
        <v>-8.1591772799774844</v>
      </c>
      <c r="H192">
        <v>4.7711943342419545</v>
      </c>
      <c r="I192">
        <v>-12.288763156865571</v>
      </c>
      <c r="J192">
        <v>5.1522587524332266</v>
      </c>
      <c r="K192">
        <v>-20.489010669996787</v>
      </c>
      <c r="L192">
        <v>-96.274232392767772</v>
      </c>
      <c r="M192">
        <v>-219.22627251370977</v>
      </c>
      <c r="N192" s="24">
        <v>-69.200467655799002</v>
      </c>
      <c r="O192">
        <v>49.525192359189532</v>
      </c>
      <c r="P192" s="194">
        <v>189.82384843432919</v>
      </c>
      <c r="Q192">
        <v>5.2743437347480722</v>
      </c>
      <c r="R192">
        <v>10.452811488161387</v>
      </c>
      <c r="S192">
        <v>26.363536143359852</v>
      </c>
      <c r="T192">
        <v>48.14952656584137</v>
      </c>
      <c r="U192">
        <v>27.151030478018583</v>
      </c>
      <c r="V192">
        <v>-3.3260056955268738</v>
      </c>
    </row>
    <row r="193" spans="3:22">
      <c r="C193">
        <v>-14.3309974197673</v>
      </c>
      <c r="D193">
        <v>32.290570587014372</v>
      </c>
      <c r="E193">
        <v>-51.804716172738154</v>
      </c>
      <c r="F193">
        <v>8.4632389643775241</v>
      </c>
      <c r="G193">
        <v>16.626823936069741</v>
      </c>
      <c r="H193">
        <v>6.0899275894153106</v>
      </c>
      <c r="I193">
        <v>21.285797678151539</v>
      </c>
      <c r="J193">
        <v>-31.867534751999301</v>
      </c>
      <c r="K193">
        <v>1.256982111571233</v>
      </c>
      <c r="L193">
        <v>-87.933290261497859</v>
      </c>
      <c r="M193">
        <v>-245.97395632203825</v>
      </c>
      <c r="N193" s="24">
        <v>-22.504684190516855</v>
      </c>
      <c r="O193">
        <v>45.513736438552769</v>
      </c>
      <c r="P193" s="194">
        <v>-12.601001279686898</v>
      </c>
      <c r="Q193">
        <v>43.216559545371638</v>
      </c>
      <c r="R193">
        <v>12.925176961945908</v>
      </c>
      <c r="S193">
        <v>-5.5256576100127859</v>
      </c>
      <c r="T193">
        <v>37.710090855011913</v>
      </c>
      <c r="U193">
        <v>-1.8626185980128867</v>
      </c>
      <c r="V193">
        <v>17.646991352441546</v>
      </c>
    </row>
    <row r="194" spans="3:22">
      <c r="C194">
        <v>11.309384080851487</v>
      </c>
      <c r="D194">
        <v>9.1473252306295763</v>
      </c>
      <c r="E194">
        <v>-83.782651747230375</v>
      </c>
      <c r="F194">
        <v>-49.370400631629309</v>
      </c>
      <c r="G194">
        <v>22.649165850612917</v>
      </c>
      <c r="H194">
        <v>-16.427604363337196</v>
      </c>
      <c r="I194">
        <v>-6.6663171652244273</v>
      </c>
      <c r="J194">
        <v>50.569141421768109</v>
      </c>
      <c r="K194">
        <v>-10.435515376840158</v>
      </c>
      <c r="L194">
        <v>-86.711747162648862</v>
      </c>
      <c r="M194">
        <v>-264.44933638382463</v>
      </c>
      <c r="N194" s="24">
        <v>-27.468690992380289</v>
      </c>
      <c r="O194">
        <v>66.903671814304289</v>
      </c>
      <c r="P194" s="194">
        <v>-17.159478006465179</v>
      </c>
      <c r="Q194">
        <v>-2.7117461541311059</v>
      </c>
      <c r="R194">
        <v>-16.618358641211671</v>
      </c>
      <c r="S194">
        <v>21.776171178931691</v>
      </c>
      <c r="T194">
        <v>36.835665212136519</v>
      </c>
      <c r="U194">
        <v>11.115948386453056</v>
      </c>
      <c r="V194">
        <v>18.693098650246611</v>
      </c>
    </row>
    <row r="195" spans="3:22">
      <c r="C195">
        <v>9.2398773520990289</v>
      </c>
      <c r="D195">
        <v>-90.032488347802428</v>
      </c>
      <c r="E195">
        <v>-41.477678157294577</v>
      </c>
      <c r="F195">
        <v>39.002450149153447</v>
      </c>
      <c r="G195">
        <v>21.670977854993907</v>
      </c>
      <c r="H195">
        <v>-3.2829862001226502</v>
      </c>
      <c r="I195">
        <v>-32.485225018517667</v>
      </c>
      <c r="J195">
        <v>42.851309856679109</v>
      </c>
      <c r="K195">
        <v>39.445539080393246</v>
      </c>
      <c r="L195">
        <v>-114.57120177401157</v>
      </c>
      <c r="M195">
        <v>-241.66897718271321</v>
      </c>
      <c r="N195" s="24">
        <v>-15.577720581935864</v>
      </c>
      <c r="O195">
        <v>63.385149319570701</v>
      </c>
      <c r="P195" s="194">
        <v>-30.584467591315843</v>
      </c>
      <c r="Q195">
        <v>1.5578113818401107</v>
      </c>
      <c r="R195">
        <v>-3.0082577951907297</v>
      </c>
      <c r="S195">
        <v>52.49731067751236</v>
      </c>
      <c r="T195">
        <v>17.508110601976114</v>
      </c>
      <c r="U195">
        <v>3.0203611910274049</v>
      </c>
      <c r="V195">
        <v>7.0281432242554729</v>
      </c>
    </row>
    <row r="196" spans="3:22">
      <c r="C196">
        <v>9.3913368348603399</v>
      </c>
      <c r="D196">
        <v>-142.49877350928182</v>
      </c>
      <c r="E196">
        <v>4.4862933625317964</v>
      </c>
      <c r="F196">
        <v>12.359184622359862</v>
      </c>
      <c r="G196">
        <v>46.257288252116268</v>
      </c>
      <c r="H196">
        <v>-32.560733988445463</v>
      </c>
      <c r="I196">
        <v>4.4054084191811853</v>
      </c>
      <c r="J196">
        <v>9.7922568255262377</v>
      </c>
      <c r="K196">
        <v>79.249729995911366</v>
      </c>
      <c r="L196">
        <v>-122.91295841457213</v>
      </c>
      <c r="M196">
        <v>-205.21555828921737</v>
      </c>
      <c r="N196" s="24">
        <v>-31.541787046898207</v>
      </c>
      <c r="O196">
        <v>82.502201496265116</v>
      </c>
      <c r="P196" s="194">
        <v>-63.52478501125006</v>
      </c>
      <c r="Q196">
        <v>57.781566585251312</v>
      </c>
      <c r="R196">
        <v>8.476046135139768</v>
      </c>
      <c r="S196">
        <v>-5.3809121192907696</v>
      </c>
      <c r="T196">
        <v>-15.249509158197725</v>
      </c>
      <c r="U196">
        <v>-0.48976061133089388</v>
      </c>
      <c r="V196">
        <v>28.622318174445354</v>
      </c>
    </row>
    <row r="197" spans="3:22">
      <c r="C197">
        <v>-8.9607927202559949</v>
      </c>
      <c r="D197">
        <v>-64.397251892808526</v>
      </c>
      <c r="E197">
        <v>-26.583914480944259</v>
      </c>
      <c r="F197">
        <v>59.999550865382844</v>
      </c>
      <c r="G197">
        <v>71.762952286933796</v>
      </c>
      <c r="H197">
        <v>13.055289463695772</v>
      </c>
      <c r="I197">
        <v>2.7135985555105435E-2</v>
      </c>
      <c r="J197">
        <v>0.97048968813032843</v>
      </c>
      <c r="K197">
        <v>98.839888013480049</v>
      </c>
      <c r="L197">
        <v>-147.61901198611849</v>
      </c>
      <c r="M197">
        <v>-25.678252045764566</v>
      </c>
      <c r="N197" s="24">
        <v>-60.349219397277011</v>
      </c>
      <c r="O197">
        <v>104.63954254726741</v>
      </c>
      <c r="P197" s="194">
        <v>-34.457871089576656</v>
      </c>
      <c r="Q197">
        <v>-26.852772448391079</v>
      </c>
      <c r="R197">
        <v>6.3811513386835941</v>
      </c>
      <c r="S197">
        <v>21.83140875956542</v>
      </c>
      <c r="T197">
        <v>46.741574101696642</v>
      </c>
      <c r="U197">
        <v>-15.118837644402447</v>
      </c>
      <c r="V197">
        <v>-38.66548740280632</v>
      </c>
    </row>
    <row r="198" spans="3:22">
      <c r="C198">
        <v>1.2689800887237652</v>
      </c>
      <c r="D198">
        <v>-64.402798732347946</v>
      </c>
      <c r="E198">
        <v>-58.531886822909655</v>
      </c>
      <c r="F198">
        <v>40.654482703755093</v>
      </c>
      <c r="G198">
        <v>124.19336307671529</v>
      </c>
      <c r="H198">
        <v>-101.32641046828121</v>
      </c>
      <c r="I198">
        <v>-1.8637110535300963</v>
      </c>
      <c r="J198">
        <v>-21.946428369717069</v>
      </c>
      <c r="K198">
        <v>-34.697165699058132</v>
      </c>
      <c r="L198">
        <v>-48.303651579527468</v>
      </c>
      <c r="M198">
        <v>-31.018738059085081</v>
      </c>
      <c r="N198" s="24">
        <v>26.046892616941477</v>
      </c>
      <c r="O198">
        <v>-5.3874430624737215</v>
      </c>
      <c r="P198" s="194">
        <v>-35.697048000889481</v>
      </c>
      <c r="Q198">
        <v>-52.857814667086132</v>
      </c>
      <c r="R198">
        <v>36.717134805256137</v>
      </c>
      <c r="S198">
        <v>-1.2395147870338405</v>
      </c>
      <c r="T198">
        <v>18.411107940588408</v>
      </c>
      <c r="U198">
        <v>-48.910341282698937</v>
      </c>
      <c r="V198">
        <v>-23.167439903675586</v>
      </c>
    </row>
    <row r="199" spans="3:22">
      <c r="C199">
        <v>-31.359088161660111</v>
      </c>
      <c r="D199">
        <v>13.323387118036408</v>
      </c>
      <c r="E199">
        <v>-76.956438722252642</v>
      </c>
      <c r="F199">
        <v>-69.979218256888998</v>
      </c>
      <c r="G199">
        <v>34.095383513165871</v>
      </c>
      <c r="H199">
        <v>-175.86295727384368</v>
      </c>
      <c r="I199">
        <v>-6.2546490764616465</v>
      </c>
      <c r="J199">
        <v>-19.310975991955274</v>
      </c>
      <c r="K199">
        <v>-41.917313461374761</v>
      </c>
      <c r="L199">
        <v>-40.811718019257569</v>
      </c>
      <c r="M199">
        <v>-58.632065449579386</v>
      </c>
      <c r="N199" s="24">
        <v>56.128171088450472</v>
      </c>
      <c r="O199">
        <v>8.0874124336060049</v>
      </c>
      <c r="P199" s="194">
        <v>6.5132593407270178</v>
      </c>
      <c r="Q199">
        <v>-42.8018571553539</v>
      </c>
      <c r="R199">
        <v>-23.875836083182548</v>
      </c>
      <c r="S199">
        <v>-16.589691788481105</v>
      </c>
      <c r="T199">
        <v>-2.2558619996152629</v>
      </c>
      <c r="U199">
        <v>9.7860062980653311</v>
      </c>
      <c r="V199">
        <v>-52.191521463383651</v>
      </c>
    </row>
    <row r="200" spans="3:22">
      <c r="C200">
        <v>-30.79279997690719</v>
      </c>
      <c r="D200">
        <v>31.086248214750412</v>
      </c>
      <c r="E200">
        <v>-109.4576920528707</v>
      </c>
      <c r="F200">
        <v>-83.41944694303038</v>
      </c>
      <c r="G200">
        <v>28.338362669041089</v>
      </c>
      <c r="H200">
        <v>-341.13221823650929</v>
      </c>
      <c r="I200">
        <v>-0.89723072528795456</v>
      </c>
      <c r="J200">
        <v>-27.763196852312831</v>
      </c>
      <c r="K200">
        <v>-44.963092759538995</v>
      </c>
      <c r="L200">
        <v>-94.873371774866428</v>
      </c>
      <c r="M200">
        <v>-66.144185197786101</v>
      </c>
      <c r="N200" s="24">
        <v>-29.570835200685906</v>
      </c>
      <c r="O200">
        <v>52.631039241127837</v>
      </c>
      <c r="P200" s="194">
        <v>12.109477606620203</v>
      </c>
      <c r="Q200">
        <v>56.854827671349994</v>
      </c>
      <c r="R200">
        <v>-28.595114063531582</v>
      </c>
      <c r="S200">
        <v>24.527922491838581</v>
      </c>
      <c r="T200">
        <v>13.586341571622143</v>
      </c>
      <c r="U200">
        <v>-15.535584822440796</v>
      </c>
      <c r="V200">
        <v>-18.582956233540244</v>
      </c>
    </row>
    <row r="201" spans="3:22">
      <c r="C201">
        <v>36.478752973265728</v>
      </c>
      <c r="D201">
        <v>-141.90542473747973</v>
      </c>
      <c r="E201">
        <v>-126.20433127826436</v>
      </c>
      <c r="F201">
        <v>-96.011474233502668</v>
      </c>
      <c r="G201">
        <v>6.5054370295865738</v>
      </c>
      <c r="H201">
        <v>-297.04501199031347</v>
      </c>
      <c r="I201">
        <v>41.527460015615361</v>
      </c>
      <c r="J201">
        <v>-29.898144865176619</v>
      </c>
      <c r="K201">
        <v>-24.377255347440951</v>
      </c>
      <c r="L201">
        <v>-11.093022986409778</v>
      </c>
      <c r="M201">
        <v>-96.685956486113355</v>
      </c>
      <c r="N201" s="24">
        <v>-19.374919744781437</v>
      </c>
      <c r="O201">
        <v>84.807987683577267</v>
      </c>
      <c r="P201" s="194">
        <v>75.203427755242956</v>
      </c>
      <c r="Q201">
        <v>41.900773221692361</v>
      </c>
      <c r="R201">
        <v>-14.362254821591705</v>
      </c>
      <c r="S201">
        <v>52.859894987490406</v>
      </c>
      <c r="T201">
        <v>5.9400719321029101</v>
      </c>
      <c r="U201">
        <v>22.557077120256508</v>
      </c>
      <c r="V201">
        <v>-2.0666028110099433E-2</v>
      </c>
    </row>
    <row r="202" spans="3:22">
      <c r="C202">
        <v>-44.915201585788964</v>
      </c>
      <c r="D202">
        <v>-19.590960133360568</v>
      </c>
      <c r="E202">
        <v>4.7966959723362379</v>
      </c>
      <c r="F202">
        <v>-208.01438716952362</v>
      </c>
      <c r="G202">
        <v>-42.001591901695974</v>
      </c>
      <c r="H202">
        <v>-250.58771197885926</v>
      </c>
      <c r="I202">
        <v>55.305588587124475</v>
      </c>
      <c r="J202">
        <v>-23.683930916166901</v>
      </c>
      <c r="K202">
        <v>-3.6520365220358144</v>
      </c>
      <c r="L202">
        <v>-49.311680967324719</v>
      </c>
      <c r="M202">
        <v>-177.20564798734176</v>
      </c>
      <c r="N202" s="24">
        <v>116.89613350483341</v>
      </c>
      <c r="O202">
        <v>90.314054498628138</v>
      </c>
      <c r="P202" s="194">
        <v>39.635963490414724</v>
      </c>
      <c r="Q202">
        <v>53.568534328143869</v>
      </c>
      <c r="R202">
        <v>26.889999237222582</v>
      </c>
      <c r="S202">
        <v>12.125271330118267</v>
      </c>
      <c r="T202">
        <v>14.161779943543479</v>
      </c>
      <c r="U202">
        <v>-2.6996734482372631</v>
      </c>
      <c r="V202">
        <v>7.7727913729577267</v>
      </c>
    </row>
    <row r="203" spans="3:22">
      <c r="C203">
        <v>-56.421611845687949</v>
      </c>
      <c r="D203">
        <v>-5.1641966237357337</v>
      </c>
      <c r="E203">
        <v>70.43362299428918</v>
      </c>
      <c r="F203">
        <v>-276.69444767837922</v>
      </c>
      <c r="G203">
        <v>-39.505836205701598</v>
      </c>
      <c r="H203">
        <v>10.134840988413089</v>
      </c>
      <c r="I203">
        <v>-97.896158116248444</v>
      </c>
      <c r="J203">
        <v>-25.272560544223779</v>
      </c>
      <c r="K203">
        <v>5.5829071619700699</v>
      </c>
      <c r="L203">
        <v>7.2073515435604349</v>
      </c>
      <c r="M203">
        <v>-49.018920313190392</v>
      </c>
      <c r="N203" s="24">
        <v>-29.536810411172155</v>
      </c>
      <c r="O203">
        <v>55.596204153643157</v>
      </c>
      <c r="P203" s="194">
        <v>-16.838234737329913</v>
      </c>
      <c r="Q203">
        <v>65.267153216469524</v>
      </c>
      <c r="R203">
        <v>40.665862014827326</v>
      </c>
      <c r="S203">
        <v>16.802444802888203</v>
      </c>
      <c r="T203">
        <v>11.63573387071574</v>
      </c>
      <c r="U203">
        <v>45.797281809074775</v>
      </c>
      <c r="V203">
        <v>13.871896454202215</v>
      </c>
    </row>
    <row r="204" spans="3:22">
      <c r="C204">
        <v>-62.015665131306378</v>
      </c>
      <c r="D204">
        <v>-61.398693998714407</v>
      </c>
      <c r="E204">
        <v>83.772755140144</v>
      </c>
      <c r="F204">
        <v>-30.40649290231886</v>
      </c>
      <c r="G204">
        <v>5.0770955733987648</v>
      </c>
      <c r="H204">
        <v>2.5526070103960592</v>
      </c>
      <c r="I204">
        <v>2.5538198742333407</v>
      </c>
      <c r="J204">
        <v>-24.576773100082391</v>
      </c>
      <c r="K204">
        <v>-4.3411452782902415</v>
      </c>
      <c r="L204">
        <v>-12.485007418982605</v>
      </c>
      <c r="M204">
        <v>-60.695445496865432</v>
      </c>
      <c r="N204" s="24">
        <v>-42.275182737424984</v>
      </c>
      <c r="O204">
        <v>10.815047714587308</v>
      </c>
      <c r="P204" s="194">
        <v>16.086659975820112</v>
      </c>
      <c r="Q204">
        <v>58.330203918351799</v>
      </c>
      <c r="R204">
        <v>30.762151072297456</v>
      </c>
      <c r="S204">
        <v>35.373034077944794</v>
      </c>
      <c r="T204">
        <v>10.441943021479346</v>
      </c>
      <c r="U204">
        <v>-3.2617545260191037</v>
      </c>
      <c r="V204">
        <v>54.632132701291994</v>
      </c>
    </row>
    <row r="205" spans="3:22">
      <c r="C205">
        <v>-51.631840380427093</v>
      </c>
      <c r="D205">
        <v>-101.23235038553321</v>
      </c>
      <c r="E205">
        <v>5.2867392083762752</v>
      </c>
      <c r="F205">
        <v>-4.3239410390651756</v>
      </c>
      <c r="G205">
        <v>178.69825888493597</v>
      </c>
      <c r="H205">
        <v>44.184830480701748</v>
      </c>
      <c r="I205">
        <v>-254.54052460269941</v>
      </c>
      <c r="J205">
        <v>-22.185113555305179</v>
      </c>
      <c r="K205">
        <v>-1.8871061870677295</v>
      </c>
      <c r="L205">
        <v>-24.822777377011334</v>
      </c>
      <c r="M205">
        <v>6.771611959290567</v>
      </c>
      <c r="N205" s="24">
        <v>-86.411410847774277</v>
      </c>
      <c r="O205">
        <v>14.781503866269304</v>
      </c>
      <c r="P205" s="194">
        <v>-6.3051117742470524</v>
      </c>
      <c r="Q205">
        <v>45.188549674353453</v>
      </c>
      <c r="R205">
        <v>14.70727374793114</v>
      </c>
      <c r="S205">
        <v>51.892072285936592</v>
      </c>
      <c r="T205">
        <v>23.910688895061867</v>
      </c>
      <c r="U205">
        <v>-3.3165702291971684</v>
      </c>
      <c r="V205">
        <v>79.517279735327975</v>
      </c>
    </row>
    <row r="206" spans="3:22">
      <c r="C206">
        <v>-54.013290364040586</v>
      </c>
      <c r="D206">
        <v>-102.71449795785884</v>
      </c>
      <c r="E206">
        <v>-15.388700258579775</v>
      </c>
      <c r="F206">
        <v>22.514260746876062</v>
      </c>
      <c r="G206">
        <v>-43.175736723649607</v>
      </c>
      <c r="H206">
        <v>-46.336674259770916</v>
      </c>
      <c r="I206">
        <v>18.347089987181789</v>
      </c>
      <c r="J206">
        <v>-33.906872691354693</v>
      </c>
      <c r="K206">
        <v>22.482038082731378</v>
      </c>
      <c r="L206">
        <v>6.5826020188706025</v>
      </c>
      <c r="M206">
        <v>-1.360313068724281</v>
      </c>
      <c r="N206" s="24">
        <v>-5.6751997606925215</v>
      </c>
      <c r="O206">
        <v>37.162228257288916</v>
      </c>
      <c r="P206" s="194">
        <v>31.319866480772362</v>
      </c>
      <c r="Q206">
        <v>9.8730409995496302</v>
      </c>
      <c r="R206">
        <v>8.9779316616040887</v>
      </c>
      <c r="S206">
        <v>57.486639567006023</v>
      </c>
      <c r="T206">
        <v>-0.98633624475860415</v>
      </c>
      <c r="U206">
        <v>1.840247712024393</v>
      </c>
      <c r="V206">
        <v>82.004634461828573</v>
      </c>
    </row>
    <row r="207" spans="3:22">
      <c r="C207">
        <v>-8.526940868490783</v>
      </c>
      <c r="D207">
        <v>-122.1063259602779</v>
      </c>
      <c r="E207">
        <v>-15.351668259472717</v>
      </c>
      <c r="F207">
        <v>1.2998866789439489</v>
      </c>
      <c r="G207">
        <v>-65.025028719719558</v>
      </c>
      <c r="H207">
        <v>-114.55671545578571</v>
      </c>
      <c r="I207">
        <v>3.6548516109905904</v>
      </c>
      <c r="J207">
        <v>-0.26523285584607947</v>
      </c>
      <c r="K207">
        <v>-49.22652267182184</v>
      </c>
      <c r="L207">
        <v>47.064785794334966</v>
      </c>
      <c r="M207">
        <v>59.959482972101796</v>
      </c>
      <c r="N207" s="24">
        <v>11.944414523695741</v>
      </c>
      <c r="O207">
        <v>66.979508256422378</v>
      </c>
      <c r="P207" s="194">
        <v>12.085910816522301</v>
      </c>
      <c r="Q207">
        <v>2.9791855859321004</v>
      </c>
      <c r="R207">
        <v>-2.1341439247153176</v>
      </c>
      <c r="S207">
        <v>-22.416129092875053</v>
      </c>
      <c r="T207">
        <v>6.0651145791680392</v>
      </c>
      <c r="U207">
        <v>14.64030860560797</v>
      </c>
      <c r="V207">
        <v>79.643895697729022</v>
      </c>
    </row>
    <row r="208" spans="3:22">
      <c r="C208">
        <v>-18.09742061437646</v>
      </c>
      <c r="D208">
        <v>132.64484069258742</v>
      </c>
      <c r="E208">
        <v>-33.78767420897384</v>
      </c>
      <c r="F208">
        <v>-61.354163613140372</v>
      </c>
      <c r="G208">
        <v>-98.499841091359485</v>
      </c>
      <c r="H208">
        <v>-128.54080386758142</v>
      </c>
      <c r="I208">
        <v>-31.242702656720212</v>
      </c>
      <c r="J208">
        <v>-23.655819357171822</v>
      </c>
      <c r="K208">
        <v>-65.737914437318977</v>
      </c>
      <c r="L208">
        <v>-26.662706762092057</v>
      </c>
      <c r="M208">
        <v>35.654663421149962</v>
      </c>
      <c r="N208" s="24">
        <v>48.793558277890952</v>
      </c>
      <c r="O208">
        <v>67.388688559715774</v>
      </c>
      <c r="P208" s="194">
        <v>-4.7487229991775166</v>
      </c>
      <c r="Q208">
        <v>-17.133926699227231</v>
      </c>
      <c r="R208">
        <v>35.758245261507</v>
      </c>
      <c r="S208">
        <v>-5.4421892923182895</v>
      </c>
      <c r="T208">
        <v>13.339525811624299</v>
      </c>
      <c r="U208">
        <v>-10.89196288300991</v>
      </c>
      <c r="V208">
        <v>42.070656577590853</v>
      </c>
    </row>
    <row r="209" spans="3:22">
      <c r="C209">
        <v>-9.7418760900018242</v>
      </c>
      <c r="D209">
        <v>8.5977798071144207</v>
      </c>
      <c r="E209">
        <v>-87.116481723008292</v>
      </c>
      <c r="F209">
        <v>26.980685422939132</v>
      </c>
      <c r="G209">
        <v>-101.61752928697388</v>
      </c>
      <c r="H209">
        <v>7.2960745473210409</v>
      </c>
      <c r="I209">
        <v>-43.33908141275424</v>
      </c>
      <c r="J209">
        <v>-4.309486939803719</v>
      </c>
      <c r="K209">
        <v>-85.397251199968196</v>
      </c>
      <c r="L209">
        <v>-47.098891053074112</v>
      </c>
      <c r="M209">
        <v>-40.427185441219081</v>
      </c>
      <c r="N209" s="24">
        <v>50.159593257265442</v>
      </c>
      <c r="O209">
        <v>83.403347124319225</v>
      </c>
      <c r="P209" s="194">
        <v>50.775272287684857</v>
      </c>
      <c r="Q209">
        <v>21.21037883018198</v>
      </c>
      <c r="R209">
        <v>29.167619056697731</v>
      </c>
      <c r="S209">
        <v>-11.322620066713171</v>
      </c>
      <c r="T209">
        <v>2.6800873787551609</v>
      </c>
      <c r="U209">
        <v>-2.3023480801248297</v>
      </c>
      <c r="V209">
        <v>25.531857078639405</v>
      </c>
    </row>
    <row r="210" spans="3:22">
      <c r="C210">
        <v>33.626816983773097</v>
      </c>
      <c r="D210">
        <v>-22.396806489895425</v>
      </c>
      <c r="E210">
        <v>-168.55267784788339</v>
      </c>
      <c r="F210">
        <v>2.3568431308303843</v>
      </c>
      <c r="G210">
        <v>-85.946591790857383</v>
      </c>
      <c r="H210">
        <v>-49.278204592459588</v>
      </c>
      <c r="I210">
        <v>75.779337255856262</v>
      </c>
      <c r="J210">
        <v>-4.0813925165366527</v>
      </c>
      <c r="K210">
        <v>2.3117983978554548</v>
      </c>
      <c r="L210">
        <v>-64.592838736186422</v>
      </c>
      <c r="M210">
        <v>-19.878128887292405</v>
      </c>
      <c r="N210" s="24">
        <v>131.89463664423238</v>
      </c>
      <c r="O210">
        <v>-33.399163788304577</v>
      </c>
      <c r="P210" s="194">
        <v>66.787500090912545</v>
      </c>
      <c r="Q210">
        <v>14.420910009031104</v>
      </c>
      <c r="R210">
        <v>27.661095838540859</v>
      </c>
      <c r="S210">
        <v>-10.206237766359664</v>
      </c>
      <c r="T210">
        <v>12.134845341760411</v>
      </c>
      <c r="U210">
        <v>17.50967031264463</v>
      </c>
      <c r="V210">
        <v>14.337376449747353</v>
      </c>
    </row>
    <row r="211" spans="3:22">
      <c r="C211">
        <v>33.42740186764604</v>
      </c>
      <c r="D211">
        <v>-82.023542241659015</v>
      </c>
      <c r="E211">
        <v>87.025040301047738</v>
      </c>
      <c r="F211">
        <v>32.662172591652961</v>
      </c>
      <c r="G211">
        <v>-69.741603553899949</v>
      </c>
      <c r="H211">
        <v>-38.648521357363279</v>
      </c>
      <c r="I211">
        <v>119.19572547301777</v>
      </c>
      <c r="J211">
        <v>24.656417023340509</v>
      </c>
      <c r="K211">
        <v>-22.759548473047289</v>
      </c>
      <c r="L211">
        <v>10.675068784177711</v>
      </c>
      <c r="M211">
        <v>66.375287096959255</v>
      </c>
      <c r="N211" s="24">
        <v>2.4000230546416788</v>
      </c>
      <c r="O211">
        <v>43.264949019459891</v>
      </c>
      <c r="P211" s="194">
        <v>68.884035984351613</v>
      </c>
      <c r="Q211">
        <v>-17.712545323351151</v>
      </c>
      <c r="R211">
        <v>6.88978278477407</v>
      </c>
      <c r="S211">
        <v>21.126174985450234</v>
      </c>
      <c r="T211">
        <v>-9.621460766889868</v>
      </c>
      <c r="U211">
        <v>-33.659181427031399</v>
      </c>
      <c r="V211">
        <v>-2.7166190436628312</v>
      </c>
    </row>
    <row r="212" spans="3:22">
      <c r="C212">
        <v>14.569857784235865</v>
      </c>
      <c r="D212">
        <v>-93.777960997166701</v>
      </c>
      <c r="E212">
        <v>74.219514022884141</v>
      </c>
      <c r="F212">
        <v>-31.661290143292717</v>
      </c>
      <c r="G212">
        <v>50.321600487529395</v>
      </c>
      <c r="H212">
        <v>-69.872114260573653</v>
      </c>
      <c r="I212">
        <v>50.747957665174908</v>
      </c>
      <c r="J212">
        <v>-38.327086828770007</v>
      </c>
      <c r="K212">
        <v>-44.466506916215621</v>
      </c>
      <c r="L212">
        <v>50.381539215288285</v>
      </c>
      <c r="M212">
        <v>103.60299285420115</v>
      </c>
      <c r="N212" s="24">
        <v>12.558988208190385</v>
      </c>
      <c r="O212">
        <v>23.638220205698417</v>
      </c>
      <c r="P212" s="194">
        <v>75.123093901308494</v>
      </c>
      <c r="Q212">
        <v>43.034734181490421</v>
      </c>
      <c r="R212">
        <v>80.97358577542218</v>
      </c>
      <c r="S212">
        <v>-8.2113795580680744</v>
      </c>
      <c r="T212">
        <v>-34.101373268486896</v>
      </c>
      <c r="U212">
        <v>-18.459475151972583</v>
      </c>
      <c r="V212">
        <v>0.72303503466537222</v>
      </c>
    </row>
    <row r="213" spans="3:22">
      <c r="C213">
        <v>25.109280100970864</v>
      </c>
      <c r="D213">
        <v>-109.71085173753636</v>
      </c>
      <c r="E213">
        <v>111.51576854712948</v>
      </c>
      <c r="F213">
        <v>-33.372147928797858</v>
      </c>
      <c r="G213">
        <v>67.248625642814659</v>
      </c>
      <c r="H213">
        <v>36.711020827226093</v>
      </c>
      <c r="I213">
        <v>73.951265254616374</v>
      </c>
      <c r="J213">
        <v>-38.480085461729686</v>
      </c>
      <c r="K213">
        <v>-69.077240104053999</v>
      </c>
      <c r="L213">
        <v>-10.641128247537381</v>
      </c>
      <c r="M213">
        <v>87.678870023592935</v>
      </c>
      <c r="N213" s="24">
        <v>4.6671388730110266</v>
      </c>
      <c r="O213">
        <v>38.908095583107752</v>
      </c>
      <c r="P213" s="194">
        <v>110.66565104006713</v>
      </c>
      <c r="Q213">
        <v>29.838587879989973</v>
      </c>
      <c r="R213">
        <v>64.73976805707116</v>
      </c>
      <c r="S213">
        <v>-16.616275855653839</v>
      </c>
      <c r="T213">
        <v>-13.211872014397159</v>
      </c>
      <c r="U213">
        <v>-22.479113290941314</v>
      </c>
      <c r="V213">
        <v>-26.64019088171699</v>
      </c>
    </row>
    <row r="214" spans="3:22">
      <c r="C214">
        <v>3.582451239681177</v>
      </c>
      <c r="D214">
        <v>-52.109550608806785</v>
      </c>
      <c r="E214">
        <v>74.966764333174069</v>
      </c>
      <c r="F214">
        <v>-31.103032569771131</v>
      </c>
      <c r="G214">
        <v>-105.10779802478646</v>
      </c>
      <c r="H214">
        <v>6.3071501848598928</v>
      </c>
      <c r="I214">
        <v>95.76001278037711</v>
      </c>
      <c r="J214">
        <v>-57.821206478269232</v>
      </c>
      <c r="K214">
        <v>-87.139124992791039</v>
      </c>
      <c r="L214">
        <v>4.9551617941096993</v>
      </c>
      <c r="M214">
        <v>-67.972353110142649</v>
      </c>
      <c r="N214" s="24">
        <v>34.80714843980877</v>
      </c>
      <c r="O214">
        <v>52.741862409492569</v>
      </c>
      <c r="P214" s="194">
        <v>15.308873919792859</v>
      </c>
      <c r="Q214">
        <v>84.697350890420239</v>
      </c>
      <c r="R214">
        <v>64.731244793984843</v>
      </c>
      <c r="S214">
        <v>-1.784413944787957</v>
      </c>
      <c r="T214">
        <v>6.8040541279433455</v>
      </c>
      <c r="U214">
        <v>7.1647503350241095</v>
      </c>
      <c r="V214">
        <v>6.9293655657911586</v>
      </c>
    </row>
    <row r="215" spans="3:22">
      <c r="C215">
        <v>-9.4013662380839378</v>
      </c>
      <c r="D215">
        <v>9.6496976843700395</v>
      </c>
      <c r="E215">
        <v>-32.422720868247779</v>
      </c>
      <c r="F215">
        <v>-98.882616704152497</v>
      </c>
      <c r="G215">
        <v>-160.05059230840834</v>
      </c>
      <c r="H215">
        <v>39.967175786792723</v>
      </c>
      <c r="I215">
        <v>-22.549860212189742</v>
      </c>
      <c r="J215">
        <v>-73.393803146868777</v>
      </c>
      <c r="K215">
        <v>-147.02241601646438</v>
      </c>
      <c r="L215">
        <v>37.100422223533315</v>
      </c>
      <c r="M215">
        <v>-92.545963931268489</v>
      </c>
      <c r="N215" s="24">
        <v>39.878119708486338</v>
      </c>
      <c r="O215">
        <v>93.209737283362301</v>
      </c>
      <c r="P215" s="194">
        <v>13.616969741249704</v>
      </c>
      <c r="Q215">
        <v>115.51362971912749</v>
      </c>
      <c r="R215">
        <v>11.449227064753359</v>
      </c>
      <c r="S215">
        <v>-10.200952989122015</v>
      </c>
      <c r="T215">
        <v>16.981468968608169</v>
      </c>
      <c r="U215">
        <v>-30.80834074075301</v>
      </c>
      <c r="V215">
        <v>10.446753357904527</v>
      </c>
    </row>
    <row r="216" spans="3:22">
      <c r="C216">
        <v>-2.127796503733407</v>
      </c>
      <c r="D216">
        <v>17.571976524431193</v>
      </c>
      <c r="E216">
        <v>-45.140437896366166</v>
      </c>
      <c r="F216">
        <v>-127.08344534537082</v>
      </c>
      <c r="G216">
        <v>-161.47740631655779</v>
      </c>
      <c r="H216">
        <v>-105.83303504839478</v>
      </c>
      <c r="I216">
        <v>-74.483723872866904</v>
      </c>
      <c r="J216">
        <v>60.346213507333232</v>
      </c>
      <c r="K216">
        <v>19.419045662195458</v>
      </c>
      <c r="L216">
        <v>63.155311940677166</v>
      </c>
      <c r="M216">
        <v>-114.51015346740041</v>
      </c>
      <c r="N216" s="24">
        <v>17.388589931701972</v>
      </c>
      <c r="O216">
        <v>90.06150922652796</v>
      </c>
      <c r="P216" s="194">
        <v>29.008385006075514</v>
      </c>
      <c r="Q216">
        <v>43.724174574649624</v>
      </c>
      <c r="R216">
        <v>-2.9649391719394771</v>
      </c>
      <c r="S216">
        <v>-22.728685575936652</v>
      </c>
      <c r="T216">
        <v>42.40049213650309</v>
      </c>
      <c r="U216">
        <v>37.02704364057081</v>
      </c>
      <c r="V216">
        <v>-21.733768095138657</v>
      </c>
    </row>
    <row r="217" spans="3:22">
      <c r="C217">
        <v>-32.067606667455038</v>
      </c>
      <c r="D217">
        <v>-32.989011800621483</v>
      </c>
      <c r="E217">
        <v>-132.25755822953943</v>
      </c>
      <c r="F217">
        <v>-91.449300486018728</v>
      </c>
      <c r="G217">
        <v>31.453277529565639</v>
      </c>
      <c r="H217">
        <v>-148.84975103451143</v>
      </c>
      <c r="I217">
        <v>44.560000798959663</v>
      </c>
      <c r="J217">
        <v>52.311429734802005</v>
      </c>
      <c r="K217">
        <v>-21.092270028788334</v>
      </c>
      <c r="L217">
        <v>80.151193250228971</v>
      </c>
      <c r="M217">
        <v>90.211787897996146</v>
      </c>
      <c r="N217" s="24">
        <v>66.040945505463242</v>
      </c>
      <c r="O217">
        <v>150.7330622569325</v>
      </c>
      <c r="P217" s="194">
        <v>25.865606271580873</v>
      </c>
      <c r="Q217">
        <v>16.713717741532491</v>
      </c>
      <c r="R217">
        <v>-2.0143814668426785</v>
      </c>
      <c r="S217">
        <v>-24.268542821972005</v>
      </c>
      <c r="T217">
        <v>13.717089284093163</v>
      </c>
      <c r="U217">
        <v>34.713251892668268</v>
      </c>
      <c r="V217">
        <v>-22.192008236176662</v>
      </c>
    </row>
    <row r="218" spans="3:22">
      <c r="C218">
        <v>-41.380028194902479</v>
      </c>
      <c r="D218">
        <v>-94.638255153366117</v>
      </c>
      <c r="E218">
        <v>-87.748782032560484</v>
      </c>
      <c r="F218">
        <v>11.035685565080712</v>
      </c>
      <c r="G218">
        <v>36.808107341339564</v>
      </c>
      <c r="H218">
        <v>-179.70156610103095</v>
      </c>
      <c r="I218">
        <v>69.422893056858811</v>
      </c>
      <c r="J218">
        <v>-97.248205243369739</v>
      </c>
      <c r="K218">
        <v>-34.937700432535166</v>
      </c>
      <c r="L218">
        <v>-90.490903501556204</v>
      </c>
      <c r="M218">
        <v>-5.2504193866734568</v>
      </c>
      <c r="N218" s="24">
        <v>60.016027723104344</v>
      </c>
      <c r="O218">
        <v>7.0860745939908156</v>
      </c>
      <c r="P218" s="194">
        <v>89.990760047462572</v>
      </c>
      <c r="Q218">
        <v>31.72135750902271</v>
      </c>
      <c r="R218">
        <v>1.1801976921105961</v>
      </c>
      <c r="S218">
        <v>-6.8489261754084509</v>
      </c>
      <c r="T218">
        <v>22.655541747845746</v>
      </c>
      <c r="U218">
        <v>35.789788768220205</v>
      </c>
      <c r="V218">
        <v>-24.646992889136527</v>
      </c>
    </row>
    <row r="219" spans="3:22">
      <c r="C219">
        <v>106.78067921950242</v>
      </c>
      <c r="D219">
        <v>-111.87415998479082</v>
      </c>
      <c r="E219">
        <v>-144.59313604900126</v>
      </c>
      <c r="F219">
        <v>64.413607941480223</v>
      </c>
      <c r="G219">
        <v>97.822407723682772</v>
      </c>
      <c r="H219">
        <v>-198.91992538243539</v>
      </c>
      <c r="I219">
        <v>64.172127605000242</v>
      </c>
      <c r="J219">
        <v>89.593414476516045</v>
      </c>
      <c r="K219">
        <v>-75.181956402208925</v>
      </c>
      <c r="L219">
        <v>-99.559628471590258</v>
      </c>
      <c r="M219">
        <v>-43.403514347882265</v>
      </c>
      <c r="N219" s="24">
        <v>80.874091609854986</v>
      </c>
      <c r="O219">
        <v>12.703876803908315</v>
      </c>
      <c r="P219" s="194">
        <v>-2.4339917263578172</v>
      </c>
      <c r="Q219">
        <v>28.788444577116024</v>
      </c>
      <c r="R219">
        <v>-22.805154896982458</v>
      </c>
      <c r="S219">
        <v>11.679848632866197</v>
      </c>
      <c r="T219">
        <v>15.37948647142457</v>
      </c>
      <c r="U219">
        <v>65.433815674695325</v>
      </c>
      <c r="V219">
        <v>-17.998778104636585</v>
      </c>
    </row>
    <row r="220" spans="3:22">
      <c r="C220">
        <v>-20.313080418071877</v>
      </c>
      <c r="D220">
        <v>-101.28119152519866</v>
      </c>
      <c r="E220">
        <v>83.952470269048717</v>
      </c>
      <c r="F220">
        <v>-20.946307756422357</v>
      </c>
      <c r="G220">
        <v>142.49173523110494</v>
      </c>
      <c r="H220">
        <v>97.6462114994074</v>
      </c>
      <c r="I220">
        <v>-24.235510523266385</v>
      </c>
      <c r="J220">
        <v>134.94450502013478</v>
      </c>
      <c r="K220">
        <v>-32.007303519730158</v>
      </c>
      <c r="L220">
        <v>18.953359541922509</v>
      </c>
      <c r="M220">
        <v>-46.878030358972865</v>
      </c>
      <c r="N220" s="24">
        <v>83.86913056882895</v>
      </c>
      <c r="O220">
        <v>-47.09736512476411</v>
      </c>
      <c r="P220" s="194">
        <v>-37.961120532591849</v>
      </c>
      <c r="Q220">
        <v>28.731797107447164</v>
      </c>
      <c r="R220">
        <v>13.552512878562084</v>
      </c>
      <c r="S220">
        <v>-3.6438941874621378E-2</v>
      </c>
      <c r="T220">
        <v>6.3575536211537838</v>
      </c>
      <c r="U220">
        <v>66.056917567879282</v>
      </c>
      <c r="V220">
        <v>-7.3206300010442646</v>
      </c>
    </row>
    <row r="221" spans="3:22">
      <c r="C221">
        <v>-7.821596830609451</v>
      </c>
      <c r="D221">
        <v>-96.576384508680349</v>
      </c>
      <c r="E221">
        <v>122.29489932752404</v>
      </c>
      <c r="F221">
        <v>-25.663929269152504</v>
      </c>
      <c r="G221">
        <v>118.32707088672032</v>
      </c>
      <c r="H221">
        <v>14.670048223068079</v>
      </c>
      <c r="I221">
        <v>-56.559690276677429</v>
      </c>
      <c r="J221">
        <v>-134.64780140262337</v>
      </c>
      <c r="K221">
        <v>90.632267291251992</v>
      </c>
      <c r="L221">
        <v>57.080491615991377</v>
      </c>
      <c r="M221">
        <v>-69.375306023790472</v>
      </c>
      <c r="N221" s="24">
        <v>-45.447604881601364</v>
      </c>
      <c r="O221">
        <v>3.6438273081375883</v>
      </c>
      <c r="P221" s="194">
        <v>-34.238390279173473</v>
      </c>
      <c r="Q221">
        <v>15.704389329443075</v>
      </c>
      <c r="R221">
        <v>0.83878912883756129</v>
      </c>
      <c r="S221">
        <v>24.740342178452011</v>
      </c>
      <c r="T221">
        <v>10.819627169400519</v>
      </c>
      <c r="U221">
        <v>86.819027412321702</v>
      </c>
      <c r="V221">
        <v>-26.295309605379771</v>
      </c>
    </row>
    <row r="222" spans="3:22">
      <c r="C222">
        <v>-76.563600385074096</v>
      </c>
      <c r="D222">
        <v>-72.49506615996961</v>
      </c>
      <c r="E222">
        <v>95.731362809826351</v>
      </c>
      <c r="F222">
        <v>-82.712137431460178</v>
      </c>
      <c r="G222">
        <v>18.838829963547141</v>
      </c>
      <c r="H222">
        <v>-153.58198126136267</v>
      </c>
      <c r="I222">
        <v>-67.406112258277972</v>
      </c>
      <c r="J222">
        <v>-157.26385139571448</v>
      </c>
      <c r="K222">
        <v>-74.868188715828182</v>
      </c>
      <c r="L222">
        <v>47.174201550573343</v>
      </c>
      <c r="M222">
        <v>57.355707505664213</v>
      </c>
      <c r="N222" s="24">
        <v>-90.100006300223868</v>
      </c>
      <c r="O222">
        <v>24.011412728865253</v>
      </c>
      <c r="P222" s="194">
        <v>-20.081929862180914</v>
      </c>
      <c r="Q222">
        <v>-9.2129312155857406</v>
      </c>
      <c r="R222">
        <v>11.395232666302945</v>
      </c>
      <c r="S222">
        <v>47.55757984174943</v>
      </c>
      <c r="T222">
        <v>31.619108529131154</v>
      </c>
      <c r="U222">
        <v>75.587029743337553</v>
      </c>
      <c r="V222">
        <v>-30.654287637904417</v>
      </c>
    </row>
    <row r="223" spans="3:22">
      <c r="C223">
        <v>-123.44714454317727</v>
      </c>
      <c r="D223">
        <v>-28.323368265691897</v>
      </c>
      <c r="E223">
        <v>20.791184252009771</v>
      </c>
      <c r="F223">
        <v>-73.16381035613631</v>
      </c>
      <c r="G223">
        <v>61.634618240084819</v>
      </c>
      <c r="H223">
        <v>-195.26544995520362</v>
      </c>
      <c r="I223">
        <v>21.296591460365562</v>
      </c>
      <c r="J223">
        <v>-193.30957101059175</v>
      </c>
      <c r="K223">
        <v>-131.8588196008468</v>
      </c>
      <c r="L223">
        <v>-47.828387356545136</v>
      </c>
      <c r="M223">
        <v>72.514052933205676</v>
      </c>
      <c r="N223" s="24">
        <v>22.113406209534332</v>
      </c>
      <c r="O223">
        <v>60.869243510920569</v>
      </c>
      <c r="P223" s="194">
        <v>11.377086808881359</v>
      </c>
      <c r="Q223">
        <v>197.70874987269417</v>
      </c>
      <c r="R223">
        <v>49.045565440220344</v>
      </c>
      <c r="S223">
        <v>13.49770990635443</v>
      </c>
      <c r="T223">
        <v>31.920781915635416</v>
      </c>
      <c r="U223">
        <v>-5.6136961201700615</v>
      </c>
      <c r="V223">
        <v>-19.523500990939283</v>
      </c>
    </row>
    <row r="224" spans="3:22">
      <c r="C224">
        <v>-85.727302928574318</v>
      </c>
      <c r="D224">
        <v>-17.503564076549083</v>
      </c>
      <c r="E224">
        <v>-14.148296219693293</v>
      </c>
      <c r="F224">
        <v>-124.3113482252711</v>
      </c>
      <c r="G224">
        <v>37.299463442781416</v>
      </c>
      <c r="H224">
        <v>-228.04083288956281</v>
      </c>
      <c r="I224">
        <v>32.977976309166479</v>
      </c>
      <c r="J224">
        <v>170.10726535171216</v>
      </c>
      <c r="K224">
        <v>-133.35794052696383</v>
      </c>
      <c r="L224">
        <v>-118.59555647207071</v>
      </c>
      <c r="M224">
        <v>62.035970850170088</v>
      </c>
      <c r="N224" s="24">
        <v>23.184544428955633</v>
      </c>
      <c r="O224">
        <v>60.930059166429601</v>
      </c>
      <c r="P224" s="194">
        <v>47.899305002770234</v>
      </c>
      <c r="Q224">
        <v>246.15679579144671</v>
      </c>
      <c r="R224">
        <v>47.734986959253547</v>
      </c>
      <c r="S224">
        <v>16.947082984429471</v>
      </c>
      <c r="T224">
        <v>-2.1055472715088399</v>
      </c>
      <c r="U224">
        <v>14.154045163020783</v>
      </c>
      <c r="V224">
        <v>-28.896288766172802</v>
      </c>
    </row>
    <row r="225" spans="2:22">
      <c r="C225">
        <v>-76.749976979662279</v>
      </c>
      <c r="D225">
        <v>-37.381775121514693</v>
      </c>
      <c r="E225">
        <v>-3.800152586580225</v>
      </c>
      <c r="F225">
        <v>-137.30140905888311</v>
      </c>
      <c r="G225">
        <v>24.971788722313249</v>
      </c>
      <c r="H225">
        <v>2.9855404887885015</v>
      </c>
      <c r="I225">
        <v>25.725543148726501</v>
      </c>
      <c r="J225">
        <v>105.57513733014366</v>
      </c>
      <c r="K225">
        <v>-140.57125952886418</v>
      </c>
      <c r="L225">
        <v>-147.89722588768473</v>
      </c>
      <c r="M225">
        <v>-43.423930971604932</v>
      </c>
      <c r="N225" s="24">
        <v>51.298520935731176</v>
      </c>
      <c r="O225">
        <v>46.756514622965369</v>
      </c>
      <c r="P225" s="194">
        <v>22.881820859424806</v>
      </c>
      <c r="Q225">
        <v>30.80592692162827</v>
      </c>
      <c r="R225">
        <v>19.063556211832292</v>
      </c>
      <c r="S225">
        <v>25.414605858037248</v>
      </c>
      <c r="T225">
        <v>18.622877172785593</v>
      </c>
      <c r="U225">
        <v>65.823277204471196</v>
      </c>
      <c r="V225">
        <v>-13.971909640773447</v>
      </c>
    </row>
    <row r="226" spans="2:22">
      <c r="C226">
        <v>68.95282623014009</v>
      </c>
      <c r="D226">
        <v>-52.894155508328367</v>
      </c>
      <c r="E226">
        <v>-26.331402594620158</v>
      </c>
      <c r="F226">
        <v>105.82165233176056</v>
      </c>
      <c r="G226">
        <v>-47.294561052068275</v>
      </c>
      <c r="H226">
        <v>48.353197890691263</v>
      </c>
      <c r="I226">
        <v>-20.053711420672698</v>
      </c>
      <c r="J226">
        <v>113.65780810671913</v>
      </c>
      <c r="K226">
        <v>-164.42189052729918</v>
      </c>
      <c r="L226">
        <v>21.166429553129092</v>
      </c>
      <c r="M226">
        <v>-54.891222030285462</v>
      </c>
      <c r="N226" s="24">
        <v>59.885376063924923</v>
      </c>
      <c r="O226">
        <v>36.819382738191052</v>
      </c>
      <c r="P226" s="194">
        <v>47.855862379938117</v>
      </c>
      <c r="Q226">
        <v>40.872830354190228</v>
      </c>
      <c r="R226">
        <v>50.60466410087065</v>
      </c>
      <c r="S226">
        <v>35.778135481115896</v>
      </c>
      <c r="T226">
        <v>21.216322252268583</v>
      </c>
      <c r="U226">
        <v>-2.8622966360962891</v>
      </c>
      <c r="V226">
        <v>-13.404489769319298</v>
      </c>
    </row>
    <row r="227" spans="2:22">
      <c r="C227">
        <v>102.68409898839582</v>
      </c>
      <c r="D227">
        <v>-39.129309154624025</v>
      </c>
      <c r="E227">
        <v>32.217101705405184</v>
      </c>
      <c r="F227">
        <v>125.74551818324562</v>
      </c>
      <c r="G227">
        <v>-157.61679138573618</v>
      </c>
      <c r="H227">
        <v>38.643130606925297</v>
      </c>
      <c r="I227">
        <v>-59.077356249459626</v>
      </c>
      <c r="J227">
        <v>35.166456723924057</v>
      </c>
      <c r="K227">
        <v>39.321131800141302</v>
      </c>
      <c r="L227">
        <v>29.334339030777301</v>
      </c>
      <c r="M227">
        <v>33.724462821075576</v>
      </c>
      <c r="N227" s="24">
        <v>68.153722509869112</v>
      </c>
      <c r="O227">
        <v>24.4560663786242</v>
      </c>
      <c r="P227" s="194">
        <v>46.555135096535196</v>
      </c>
      <c r="Q227">
        <v>47.134772594939022</v>
      </c>
      <c r="R227">
        <v>92.667807690388145</v>
      </c>
      <c r="S227">
        <v>3.8795301707232284</v>
      </c>
      <c r="T227">
        <v>28.109727786056283</v>
      </c>
      <c r="U227">
        <v>-4.1287585655672956</v>
      </c>
      <c r="V227">
        <v>-0.17985292297271371</v>
      </c>
    </row>
    <row r="228" spans="2:22">
      <c r="C228">
        <v>192.33139044884138</v>
      </c>
      <c r="D228">
        <v>-52.720575726129937</v>
      </c>
      <c r="E228">
        <v>-41.271019104506195</v>
      </c>
      <c r="F228">
        <v>7.6165178286391892</v>
      </c>
      <c r="G228">
        <v>-249.17983892928441</v>
      </c>
      <c r="H228">
        <v>-143.35583877557019</v>
      </c>
      <c r="I228">
        <v>-145.64864280696384</v>
      </c>
      <c r="J228">
        <v>30.324060769498828</v>
      </c>
      <c r="K228">
        <v>86.299324733247886</v>
      </c>
      <c r="L228">
        <v>27.911482110313955</v>
      </c>
      <c r="M228">
        <v>79.0587172592559</v>
      </c>
      <c r="N228" s="24">
        <v>29.826039114706873</v>
      </c>
      <c r="O228">
        <v>74.224536041957435</v>
      </c>
      <c r="P228" s="194">
        <v>61.346097800316784</v>
      </c>
      <c r="Q228">
        <v>-6.5901498900611841</v>
      </c>
      <c r="R228">
        <v>44.949770910846382</v>
      </c>
      <c r="S228">
        <v>16.080339753677436</v>
      </c>
      <c r="T228">
        <v>38.078018878926741</v>
      </c>
      <c r="U228">
        <v>15.262974441076949</v>
      </c>
      <c r="V228">
        <v>4.7443990697047411</v>
      </c>
    </row>
    <row r="229" spans="2:22">
      <c r="C229">
        <v>191.1559089804141</v>
      </c>
      <c r="D229">
        <v>-21.659502896392041</v>
      </c>
      <c r="E229">
        <v>-16.492313022095914</v>
      </c>
      <c r="F229">
        <v>-14.8396360132665</v>
      </c>
      <c r="G229">
        <v>-281.87876420924113</v>
      </c>
      <c r="H229">
        <v>115.4300336358101</v>
      </c>
      <c r="I229">
        <v>-185.07727781926133</v>
      </c>
      <c r="J229">
        <v>-32.374986203500157</v>
      </c>
      <c r="K229">
        <v>-92.08220585219442</v>
      </c>
      <c r="L229">
        <v>-23.99795472002188</v>
      </c>
      <c r="M229">
        <v>96.710211916551089</v>
      </c>
      <c r="N229" s="24">
        <v>-104.29717719376549</v>
      </c>
      <c r="O229">
        <v>37.289202859017678</v>
      </c>
      <c r="P229" s="194">
        <v>18.300807020006687</v>
      </c>
      <c r="Q229">
        <v>31.975437152616905</v>
      </c>
      <c r="R229">
        <v>5.7555758111966497</v>
      </c>
      <c r="S229">
        <v>10.178645485342713</v>
      </c>
      <c r="T229">
        <v>37.27523369310984</v>
      </c>
      <c r="U229">
        <v>17.604792998666198</v>
      </c>
      <c r="V229">
        <v>61.901214495813292</v>
      </c>
    </row>
    <row r="230" spans="2:22">
      <c r="C230">
        <v>270.18262915179639</v>
      </c>
      <c r="D230">
        <v>21.270839469682869</v>
      </c>
      <c r="E230">
        <v>-31.975299342842845</v>
      </c>
      <c r="F230">
        <v>42.541771848621465</v>
      </c>
      <c r="G230">
        <v>93.122123814094266</v>
      </c>
      <c r="H230">
        <v>138.9726853570719</v>
      </c>
      <c r="I230">
        <v>1.3498678554906292</v>
      </c>
      <c r="J230">
        <v>42.151041987086501</v>
      </c>
      <c r="K230">
        <v>81.027336230782566</v>
      </c>
      <c r="L230">
        <v>-79.628350518758452</v>
      </c>
      <c r="M230">
        <v>-22.664136719757153</v>
      </c>
      <c r="N230" s="24">
        <v>-134.87200249966554</v>
      </c>
      <c r="O230">
        <v>-18.547927125177921</v>
      </c>
      <c r="P230" s="194">
        <v>51.336048793831651</v>
      </c>
      <c r="Q230">
        <v>1.5775894941452862</v>
      </c>
      <c r="R230">
        <v>-19.595650049493997</v>
      </c>
      <c r="S230">
        <v>40.274659830085511</v>
      </c>
      <c r="T230">
        <v>7.5706207332459599</v>
      </c>
      <c r="U230">
        <v>20.646011784118855</v>
      </c>
      <c r="V230">
        <v>54.590970392298914</v>
      </c>
    </row>
    <row r="231" spans="2:22">
      <c r="C231">
        <v>241.96927905645589</v>
      </c>
      <c r="D231">
        <v>-18.936841479234317</v>
      </c>
      <c r="F231">
        <v>63.542629009133634</v>
      </c>
      <c r="G231">
        <v>108.96335311104031</v>
      </c>
      <c r="I231">
        <v>38.782363071008149</v>
      </c>
      <c r="J231">
        <v>69.071438890225181</v>
      </c>
      <c r="L231">
        <v>-106.23334401952252</v>
      </c>
      <c r="M231">
        <v>3.5733850891310794</v>
      </c>
      <c r="N231" s="24"/>
      <c r="O231">
        <v>-45.122321370286954</v>
      </c>
      <c r="P231" s="194">
        <v>-10.85652764630413</v>
      </c>
      <c r="R231">
        <v>-11.541133701893159</v>
      </c>
      <c r="S231">
        <v>13.781038283527778</v>
      </c>
      <c r="U231">
        <v>-6.2248098611316891</v>
      </c>
    </row>
    <row r="232" spans="2:22">
      <c r="P232" s="194"/>
    </row>
    <row r="233" spans="2:22">
      <c r="P233" s="194"/>
    </row>
    <row r="234" spans="2:22">
      <c r="C234">
        <v>1</v>
      </c>
      <c r="D234">
        <v>2</v>
      </c>
      <c r="E234">
        <v>3</v>
      </c>
      <c r="F234">
        <v>4</v>
      </c>
      <c r="G234">
        <v>5</v>
      </c>
      <c r="H234">
        <v>6</v>
      </c>
      <c r="I234">
        <v>7</v>
      </c>
      <c r="J234">
        <v>8</v>
      </c>
      <c r="K234">
        <v>9</v>
      </c>
      <c r="L234">
        <v>10</v>
      </c>
      <c r="M234">
        <v>11</v>
      </c>
      <c r="N234" s="20">
        <v>12</v>
      </c>
      <c r="O234">
        <v>13</v>
      </c>
      <c r="P234" s="194">
        <v>14</v>
      </c>
      <c r="Q234">
        <v>15</v>
      </c>
      <c r="R234">
        <v>16</v>
      </c>
      <c r="S234">
        <v>17</v>
      </c>
      <c r="T234">
        <v>18</v>
      </c>
      <c r="U234">
        <v>19</v>
      </c>
      <c r="V234">
        <v>20</v>
      </c>
    </row>
    <row r="235" spans="2:22">
      <c r="B235" t="s">
        <v>91</v>
      </c>
      <c r="C235">
        <f>AVERAGE(C16:C231)</f>
        <v>-6.1918422078295539</v>
      </c>
      <c r="D235">
        <f>AVERAGE(D16:D231)</f>
        <v>-27.023674171163666</v>
      </c>
      <c r="E235">
        <f>AVERAGE(E16:E230)</f>
        <v>-6.602916473359441</v>
      </c>
      <c r="F235">
        <f>AVERAGE(F16:F231)</f>
        <v>-5.3052634619442722</v>
      </c>
      <c r="G235">
        <f>AVERAGE(G16:G231)</f>
        <v>-5.6247077013995677</v>
      </c>
      <c r="H235">
        <f>AVERAGE(H16:H230)</f>
        <v>-18.190442971541252</v>
      </c>
      <c r="I235">
        <f>AVERAGE(I16:I231)</f>
        <v>-10.698420035382604</v>
      </c>
      <c r="J235">
        <f>AVERAGE(J16:J231)</f>
        <v>-12.455914821337489</v>
      </c>
      <c r="K235">
        <f>AVERAGE(K16:K230)</f>
        <v>-7.9575530040997178</v>
      </c>
      <c r="L235">
        <f>AVERAGE(L16:L231)</f>
        <v>-25.443130394231069</v>
      </c>
      <c r="M235">
        <f>AVERAGE(M16:M231)</f>
        <v>-27.96880930180993</v>
      </c>
      <c r="N235" s="20">
        <f>AVERAGE(N16:N230)</f>
        <v>-11.393125722499281</v>
      </c>
      <c r="O235">
        <f>AVERAGE(O16:O231)</f>
        <v>9.47236249292874</v>
      </c>
      <c r="P235" s="194">
        <f>AVERAGE(P16:P231)</f>
        <v>19.673053015890758</v>
      </c>
      <c r="Q235">
        <f>AVERAGE(Q16:Q230)</f>
        <v>12.064690213212156</v>
      </c>
      <c r="R235">
        <f>AVERAGE(R16:R231)</f>
        <v>16.231555635193104</v>
      </c>
      <c r="S235">
        <f>AVERAGE(S16:S231)</f>
        <v>18.631361542393311</v>
      </c>
      <c r="T235">
        <f>AVERAGE(T16:T230)</f>
        <v>18.891673787765811</v>
      </c>
      <c r="U235">
        <f>AVERAGE(U16:U231)</f>
        <v>15.862507157355738</v>
      </c>
      <c r="V235">
        <f>AVERAGE(V16:V230)</f>
        <v>7.4688868139481537</v>
      </c>
    </row>
    <row r="236" spans="2:22">
      <c r="B236" t="s">
        <v>89</v>
      </c>
      <c r="C236">
        <f>MAX(C16:C231)</f>
        <v>270.18262915179639</v>
      </c>
      <c r="D236">
        <f>MAX(D16:D231)</f>
        <v>193.81545309670582</v>
      </c>
      <c r="E236">
        <f>MAX(E16:E230)</f>
        <v>202.02336367605949</v>
      </c>
      <c r="F236">
        <f>MAX(F16:F231)</f>
        <v>222.32252096889988</v>
      </c>
      <c r="G236">
        <f>MAX(G16:G231)</f>
        <v>275.0051369527273</v>
      </c>
      <c r="H236">
        <f>MAX(H16:H230)</f>
        <v>261.69026097660662</v>
      </c>
      <c r="I236">
        <f>MAX(I16:I231)</f>
        <v>215.17400989492216</v>
      </c>
      <c r="J236">
        <f>MAX(J16:J231)</f>
        <v>170.10726535171216</v>
      </c>
      <c r="K236">
        <f>MAX(K16:K230)</f>
        <v>146.9032575662568</v>
      </c>
      <c r="L236">
        <f>MAX(L16:L231)</f>
        <v>163.06707129206552</v>
      </c>
      <c r="M236">
        <f>MAX(M16:M231)</f>
        <v>270.9533938763243</v>
      </c>
      <c r="N236" s="20">
        <f>MAX(N16:N230)</f>
        <v>533.28276547308997</v>
      </c>
      <c r="O236">
        <f>MAX(O16:O231)</f>
        <v>453.7150843744912</v>
      </c>
      <c r="P236" s="194">
        <f>MAX(P16:P231)</f>
        <v>364.46244490475146</v>
      </c>
      <c r="Q236">
        <f>MAX(Q16:Q230)</f>
        <v>246.15679579144671</v>
      </c>
      <c r="R236">
        <f>MAX(R16:R231)</f>
        <v>107.63854547432857</v>
      </c>
      <c r="S236">
        <f>MAX(S16:S231)</f>
        <v>130.71127955032898</v>
      </c>
      <c r="T236">
        <f>MAX(T16:T230)</f>
        <v>111.71984249302022</v>
      </c>
      <c r="U236">
        <f>MAX(U16:U231)</f>
        <v>100.1593615045058</v>
      </c>
    </row>
    <row r="237" spans="2:22" ht="15.75" thickBot="1">
      <c r="B237" t="s">
        <v>90</v>
      </c>
      <c r="C237" s="11">
        <f>MIN(C16:C231)</f>
        <v>-184.8595359671499</v>
      </c>
      <c r="D237" s="11">
        <f>MIN(D16:D231)</f>
        <v>-261.85165013665664</v>
      </c>
      <c r="E237" s="11">
        <f>MIN(E16:E230)</f>
        <v>-168.55267784788339</v>
      </c>
      <c r="F237" s="11">
        <f>MIN(F16:F231)</f>
        <v>-276.69444767837922</v>
      </c>
      <c r="G237" s="11">
        <f>MIN(G16:G231)</f>
        <v>-281.87876420924113</v>
      </c>
      <c r="H237" s="11">
        <f>MIN(H16:H230)</f>
        <v>-341.13221823650929</v>
      </c>
      <c r="I237" s="11">
        <f>MIN(I16:I231)</f>
        <v>-254.54052460269941</v>
      </c>
      <c r="J237" s="11">
        <f>MIN(J16:J231)</f>
        <v>-193.30957101059175</v>
      </c>
      <c r="K237" s="11">
        <f>MIN(K16:K230)</f>
        <v>-183.19644272992628</v>
      </c>
      <c r="L237" s="11">
        <f>MIN(L16:L231)</f>
        <v>-210.42204026262243</v>
      </c>
      <c r="M237" s="11">
        <f>MIN(M16:M231)</f>
        <v>-264.44933638382463</v>
      </c>
      <c r="N237" s="25">
        <f>MIN(N16:N230)</f>
        <v>-232.60199571050725</v>
      </c>
      <c r="O237" s="11">
        <f>MIN(O16:O231)</f>
        <v>-247.60763714812674</v>
      </c>
      <c r="P237" s="199">
        <f>MIN(P16:P231)</f>
        <v>-162.46454436122895</v>
      </c>
      <c r="Q237" s="11">
        <f>MIN(Q16:Q230)</f>
        <v>-165.43766093591057</v>
      </c>
      <c r="R237" s="11">
        <f>MIN(R16:R231)</f>
        <v>-160.58993307477431</v>
      </c>
      <c r="S237" s="11">
        <f>MIN(S16:S231)</f>
        <v>-100.41759035453924</v>
      </c>
      <c r="T237" s="11">
        <f>MIN(T16:T230)</f>
        <v>-73.910838225908265</v>
      </c>
      <c r="U237" s="11">
        <f>MIN(U16:U231)</f>
        <v>-51.337226614255997</v>
      </c>
    </row>
    <row r="238" spans="2:22" ht="15.75" thickBot="1">
      <c r="O238" s="11"/>
      <c r="S238" s="27"/>
      <c r="T238" s="11"/>
      <c r="U238" s="11"/>
    </row>
    <row r="239" spans="2:22">
      <c r="O239" s="11"/>
      <c r="S239" s="7">
        <v>370</v>
      </c>
      <c r="T239" s="17" t="s">
        <v>36</v>
      </c>
      <c r="U239" s="17" t="s">
        <v>88</v>
      </c>
    </row>
    <row r="240" spans="2:22">
      <c r="O240" s="11"/>
      <c r="S240" s="7">
        <f>S239-10</f>
        <v>360</v>
      </c>
      <c r="T240" s="14">
        <v>-170</v>
      </c>
      <c r="U240" s="15">
        <v>0</v>
      </c>
    </row>
    <row r="241" spans="2:21">
      <c r="O241" s="11"/>
      <c r="S241" s="7">
        <f t="shared" ref="S241:S293" si="0">S240-10</f>
        <v>350</v>
      </c>
      <c r="T241" s="14">
        <v>-160</v>
      </c>
      <c r="U241" s="15">
        <v>1</v>
      </c>
    </row>
    <row r="242" spans="2:21">
      <c r="O242" s="11"/>
      <c r="S242" s="7">
        <f t="shared" si="0"/>
        <v>340</v>
      </c>
      <c r="T242" s="14">
        <v>-150</v>
      </c>
      <c r="U242" s="15">
        <v>0</v>
      </c>
    </row>
    <row r="243" spans="2:21">
      <c r="O243" s="11"/>
      <c r="S243" s="7">
        <f t="shared" si="0"/>
        <v>330</v>
      </c>
      <c r="T243" s="14">
        <v>-140</v>
      </c>
      <c r="U243" s="15">
        <v>0</v>
      </c>
    </row>
    <row r="244" spans="2:21">
      <c r="O244" s="11"/>
      <c r="S244" s="7">
        <f t="shared" si="0"/>
        <v>320</v>
      </c>
      <c r="T244" s="14">
        <v>-130</v>
      </c>
      <c r="U244" s="15">
        <v>0</v>
      </c>
    </row>
    <row r="245" spans="2:21">
      <c r="O245" s="11"/>
      <c r="S245" s="7">
        <f t="shared" si="0"/>
        <v>310</v>
      </c>
      <c r="T245" s="14">
        <v>-120</v>
      </c>
      <c r="U245" s="15">
        <v>1</v>
      </c>
    </row>
    <row r="246" spans="2:21">
      <c r="O246" s="11"/>
      <c r="S246" s="7">
        <f t="shared" si="0"/>
        <v>300</v>
      </c>
      <c r="T246" s="14">
        <v>-110</v>
      </c>
      <c r="U246" s="15">
        <v>0</v>
      </c>
    </row>
    <row r="247" spans="2:21">
      <c r="O247" s="11"/>
      <c r="S247" s="7">
        <f t="shared" si="0"/>
        <v>290</v>
      </c>
      <c r="T247" s="14">
        <v>-100</v>
      </c>
      <c r="U247" s="15">
        <v>0</v>
      </c>
    </row>
    <row r="248" spans="2:21">
      <c r="O248" s="11"/>
      <c r="S248" s="7">
        <f t="shared" si="0"/>
        <v>280</v>
      </c>
      <c r="T248" s="14">
        <v>-90</v>
      </c>
      <c r="U248" s="15">
        <v>3</v>
      </c>
    </row>
    <row r="249" spans="2:21">
      <c r="S249" s="7">
        <f t="shared" si="0"/>
        <v>270</v>
      </c>
      <c r="T249" s="14">
        <v>-80</v>
      </c>
      <c r="U249" s="15">
        <v>4</v>
      </c>
    </row>
    <row r="250" spans="2:21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90"/>
      <c r="S250" s="7">
        <f t="shared" si="0"/>
        <v>260</v>
      </c>
      <c r="T250" s="14">
        <v>-70</v>
      </c>
      <c r="U250" s="15">
        <v>2</v>
      </c>
    </row>
    <row r="251" spans="2:2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90"/>
      <c r="S251" s="7">
        <f t="shared" si="0"/>
        <v>250</v>
      </c>
      <c r="T251" s="14">
        <v>-60</v>
      </c>
      <c r="U251" s="15">
        <v>2</v>
      </c>
    </row>
    <row r="252" spans="2:21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90"/>
      <c r="S252" s="7">
        <f t="shared" si="0"/>
        <v>240</v>
      </c>
      <c r="T252" s="14">
        <v>-50</v>
      </c>
      <c r="U252" s="15">
        <v>2</v>
      </c>
    </row>
    <row r="253" spans="2:2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90"/>
      <c r="S253" s="7">
        <f t="shared" si="0"/>
        <v>230</v>
      </c>
      <c r="T253" s="14">
        <v>-40</v>
      </c>
      <c r="U253" s="15">
        <v>4</v>
      </c>
    </row>
    <row r="254" spans="2:2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90"/>
      <c r="S254" s="7">
        <f t="shared" si="0"/>
        <v>220</v>
      </c>
      <c r="T254" s="14">
        <v>-30</v>
      </c>
      <c r="U254" s="15">
        <v>13</v>
      </c>
    </row>
    <row r="255" spans="2:2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90"/>
      <c r="S255" s="7">
        <f t="shared" si="0"/>
        <v>210</v>
      </c>
      <c r="T255" s="14">
        <v>-20</v>
      </c>
      <c r="U255" s="15">
        <v>12</v>
      </c>
    </row>
    <row r="256" spans="2:2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90"/>
      <c r="S256" s="7">
        <f t="shared" si="0"/>
        <v>200</v>
      </c>
      <c r="T256" s="14">
        <v>-10</v>
      </c>
      <c r="U256" s="15">
        <v>13</v>
      </c>
    </row>
    <row r="257" spans="2:2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90"/>
      <c r="S257" s="7">
        <f t="shared" si="0"/>
        <v>190</v>
      </c>
      <c r="T257" s="14">
        <v>0</v>
      </c>
      <c r="U257" s="15">
        <v>23</v>
      </c>
    </row>
    <row r="258" spans="2:21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90"/>
      <c r="S258" s="7">
        <f t="shared" si="0"/>
        <v>180</v>
      </c>
      <c r="T258" s="14">
        <v>10</v>
      </c>
      <c r="U258" s="15">
        <v>12</v>
      </c>
    </row>
    <row r="259" spans="2:21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90"/>
      <c r="S259" s="7">
        <f t="shared" si="0"/>
        <v>170</v>
      </c>
      <c r="T259" s="14">
        <v>20</v>
      </c>
      <c r="U259" s="15">
        <v>20</v>
      </c>
    </row>
    <row r="260" spans="2:21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90"/>
      <c r="S260" s="7">
        <f t="shared" si="0"/>
        <v>160</v>
      </c>
      <c r="T260" s="14">
        <v>30</v>
      </c>
      <c r="U260" s="15">
        <v>22</v>
      </c>
    </row>
    <row r="261" spans="2:2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8"/>
      <c r="M261" s="18"/>
      <c r="N261" s="190"/>
      <c r="O261" s="11"/>
      <c r="S261" s="7">
        <f t="shared" si="0"/>
        <v>150</v>
      </c>
      <c r="T261" s="14">
        <v>40</v>
      </c>
      <c r="U261" s="15">
        <v>18</v>
      </c>
    </row>
    <row r="262" spans="2:21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4"/>
      <c r="M262" s="15"/>
      <c r="N262" s="190"/>
      <c r="O262" s="11"/>
      <c r="S262" s="7">
        <f t="shared" si="0"/>
        <v>140</v>
      </c>
      <c r="T262" s="14">
        <v>50</v>
      </c>
      <c r="U262" s="15">
        <v>16</v>
      </c>
    </row>
    <row r="263" spans="2:2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4"/>
      <c r="M263" s="15"/>
      <c r="N263" s="190"/>
      <c r="O263" s="11"/>
      <c r="S263" s="7">
        <f t="shared" si="0"/>
        <v>130</v>
      </c>
      <c r="T263" s="14">
        <v>60</v>
      </c>
      <c r="U263" s="15">
        <v>9</v>
      </c>
    </row>
    <row r="264" spans="2:21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4"/>
      <c r="M264" s="15"/>
      <c r="N264" s="190"/>
      <c r="S264" s="7">
        <f t="shared" si="0"/>
        <v>120</v>
      </c>
      <c r="T264" s="14">
        <v>70</v>
      </c>
      <c r="U264" s="15">
        <v>14</v>
      </c>
    </row>
    <row r="265" spans="2:21">
      <c r="B265" s="11"/>
      <c r="C265" s="11"/>
      <c r="D265" s="18"/>
      <c r="E265" s="18"/>
      <c r="F265" s="11"/>
      <c r="G265" s="11"/>
      <c r="H265" s="11"/>
      <c r="I265" s="11"/>
      <c r="J265" s="11"/>
      <c r="K265" s="11"/>
      <c r="L265" s="14"/>
      <c r="M265" s="15"/>
      <c r="N265" s="190"/>
      <c r="S265" s="7">
        <f t="shared" si="0"/>
        <v>110</v>
      </c>
      <c r="T265" s="14">
        <v>80</v>
      </c>
      <c r="U265" s="15">
        <v>4</v>
      </c>
    </row>
    <row r="266" spans="2:21">
      <c r="B266" s="11"/>
      <c r="C266" s="11"/>
      <c r="D266" s="14"/>
      <c r="E266" s="15"/>
      <c r="F266" s="11"/>
      <c r="G266" s="11"/>
      <c r="H266" s="11"/>
      <c r="I266" s="11"/>
      <c r="J266" s="11"/>
      <c r="K266" s="11"/>
      <c r="L266" s="14"/>
      <c r="M266" s="15"/>
      <c r="N266" s="190"/>
      <c r="S266" s="7">
        <f t="shared" si="0"/>
        <v>100</v>
      </c>
      <c r="T266" s="14">
        <v>90</v>
      </c>
      <c r="U266" s="15">
        <v>5</v>
      </c>
    </row>
    <row r="267" spans="2:21">
      <c r="B267" s="11"/>
      <c r="C267" s="11"/>
      <c r="D267" s="14"/>
      <c r="E267" s="15"/>
      <c r="F267" s="11"/>
      <c r="G267" s="11"/>
      <c r="H267" s="11"/>
      <c r="I267" s="11"/>
      <c r="J267" s="11"/>
      <c r="K267" s="11"/>
      <c r="L267" s="14"/>
      <c r="M267" s="15"/>
      <c r="N267" s="190"/>
      <c r="S267" s="7">
        <f t="shared" si="0"/>
        <v>90</v>
      </c>
      <c r="T267" s="14">
        <v>100</v>
      </c>
      <c r="U267" s="15">
        <v>4</v>
      </c>
    </row>
    <row r="268" spans="2:21">
      <c r="B268" s="11"/>
      <c r="C268" s="11"/>
      <c r="D268" s="14"/>
      <c r="E268" s="15"/>
      <c r="F268" s="11"/>
      <c r="G268" s="11"/>
      <c r="H268" s="11"/>
      <c r="I268" s="11"/>
      <c r="J268" s="11"/>
      <c r="K268" s="11"/>
      <c r="L268" s="14"/>
      <c r="M268" s="15"/>
      <c r="N268" s="190"/>
      <c r="S268" s="7">
        <f t="shared" si="0"/>
        <v>80</v>
      </c>
      <c r="T268" s="14">
        <v>110</v>
      </c>
      <c r="U268" s="15">
        <v>4</v>
      </c>
    </row>
    <row r="269" spans="2:21">
      <c r="D269" s="14"/>
      <c r="E269" s="15"/>
      <c r="L269" s="14"/>
      <c r="M269" s="15"/>
      <c r="S269" s="7">
        <f t="shared" si="0"/>
        <v>70</v>
      </c>
      <c r="T269" s="14">
        <v>120</v>
      </c>
      <c r="U269" s="15">
        <v>1</v>
      </c>
    </row>
    <row r="270" spans="2:21">
      <c r="D270" s="14"/>
      <c r="E270" s="15"/>
      <c r="L270" s="14"/>
      <c r="M270" s="15"/>
      <c r="S270" s="7">
        <f t="shared" si="0"/>
        <v>60</v>
      </c>
      <c r="T270" s="14">
        <v>130</v>
      </c>
      <c r="U270" s="15">
        <v>1</v>
      </c>
    </row>
    <row r="271" spans="2:21">
      <c r="D271" s="14"/>
      <c r="E271" s="15"/>
      <c r="L271" s="14"/>
      <c r="M271" s="15"/>
      <c r="S271" s="7">
        <f t="shared" si="0"/>
        <v>50</v>
      </c>
      <c r="T271" s="14">
        <v>140</v>
      </c>
      <c r="U271" s="15">
        <v>2</v>
      </c>
    </row>
    <row r="272" spans="2:21">
      <c r="D272" s="14"/>
      <c r="E272" s="15"/>
      <c r="L272" s="14"/>
      <c r="M272" s="15"/>
      <c r="S272" s="7">
        <f t="shared" si="0"/>
        <v>40</v>
      </c>
      <c r="T272" s="14">
        <v>150</v>
      </c>
      <c r="U272" s="15">
        <v>0</v>
      </c>
    </row>
    <row r="273" spans="4:21">
      <c r="D273" s="14"/>
      <c r="E273" s="15"/>
      <c r="L273" s="14"/>
      <c r="M273" s="15"/>
      <c r="S273" s="7">
        <f t="shared" si="0"/>
        <v>30</v>
      </c>
      <c r="T273" s="14">
        <v>160</v>
      </c>
      <c r="U273" s="15">
        <v>0</v>
      </c>
    </row>
    <row r="274" spans="4:21">
      <c r="D274" s="14"/>
      <c r="E274" s="15"/>
      <c r="L274" s="14"/>
      <c r="M274" s="15"/>
      <c r="S274" s="7">
        <f t="shared" si="0"/>
        <v>20</v>
      </c>
      <c r="T274" s="14">
        <v>170</v>
      </c>
      <c r="U274" s="15">
        <v>0</v>
      </c>
    </row>
    <row r="275" spans="4:21">
      <c r="D275" s="14"/>
      <c r="E275" s="15"/>
      <c r="L275" s="14"/>
      <c r="M275" s="15"/>
      <c r="S275" s="7">
        <f t="shared" si="0"/>
        <v>10</v>
      </c>
      <c r="T275" s="14">
        <v>180</v>
      </c>
      <c r="U275" s="15">
        <v>0</v>
      </c>
    </row>
    <row r="276" spans="4:21">
      <c r="D276" s="14"/>
      <c r="E276" s="15"/>
      <c r="F276" s="11"/>
      <c r="G276" s="11"/>
      <c r="H276" s="11"/>
      <c r="I276" s="11"/>
      <c r="J276" s="11"/>
      <c r="K276" s="11"/>
      <c r="L276" s="14"/>
      <c r="M276" s="15"/>
      <c r="S276" s="7">
        <f t="shared" si="0"/>
        <v>0</v>
      </c>
      <c r="T276" s="14">
        <v>190</v>
      </c>
      <c r="U276" s="15">
        <v>1</v>
      </c>
    </row>
    <row r="277" spans="4:21">
      <c r="D277" s="14"/>
      <c r="E277" s="15"/>
      <c r="F277" s="11"/>
      <c r="G277" s="11"/>
      <c r="H277" s="11"/>
      <c r="I277" s="11"/>
      <c r="J277" s="11"/>
      <c r="K277" s="11"/>
      <c r="L277" s="14"/>
      <c r="M277" s="15"/>
      <c r="S277" s="7">
        <f t="shared" si="0"/>
        <v>-10</v>
      </c>
      <c r="T277" s="14">
        <v>200</v>
      </c>
      <c r="U277" s="15">
        <v>1</v>
      </c>
    </row>
    <row r="278" spans="4:21">
      <c r="D278" s="14"/>
      <c r="E278" s="15"/>
      <c r="F278" s="11"/>
      <c r="G278" s="11"/>
      <c r="H278" s="11"/>
      <c r="I278" s="11"/>
      <c r="J278" s="18"/>
      <c r="K278" s="18"/>
      <c r="L278" s="14"/>
      <c r="M278" s="15"/>
      <c r="S278" s="7">
        <f t="shared" si="0"/>
        <v>-20</v>
      </c>
      <c r="T278" s="14">
        <v>210</v>
      </c>
      <c r="U278" s="15">
        <v>0</v>
      </c>
    </row>
    <row r="279" spans="4:21">
      <c r="D279" s="14"/>
      <c r="E279" s="15"/>
      <c r="F279" s="11"/>
      <c r="G279" s="11"/>
      <c r="H279" s="11"/>
      <c r="I279" s="11"/>
      <c r="J279" s="14"/>
      <c r="K279" s="15"/>
      <c r="L279" s="14"/>
      <c r="M279" s="15"/>
      <c r="S279" s="7">
        <f t="shared" si="0"/>
        <v>-30</v>
      </c>
      <c r="T279" s="14">
        <v>220</v>
      </c>
      <c r="U279" s="15">
        <v>0</v>
      </c>
    </row>
    <row r="280" spans="4:21">
      <c r="D280" s="14"/>
      <c r="E280" s="15"/>
      <c r="F280" s="11"/>
      <c r="G280" s="11"/>
      <c r="H280" s="11"/>
      <c r="I280" s="11"/>
      <c r="J280" s="14"/>
      <c r="K280" s="15"/>
      <c r="L280" s="14"/>
      <c r="M280" s="15"/>
      <c r="S280" s="7">
        <f t="shared" si="0"/>
        <v>-40</v>
      </c>
      <c r="T280" s="14">
        <v>230</v>
      </c>
      <c r="U280" s="15">
        <v>0</v>
      </c>
    </row>
    <row r="281" spans="4:21">
      <c r="D281" s="14"/>
      <c r="E281" s="15"/>
      <c r="F281" s="11"/>
      <c r="G281" s="11"/>
      <c r="H281" s="11"/>
      <c r="I281" s="11"/>
      <c r="J281" s="14"/>
      <c r="K281" s="15"/>
      <c r="L281" s="14"/>
      <c r="M281" s="15"/>
      <c r="S281" s="7">
        <f t="shared" si="0"/>
        <v>-50</v>
      </c>
      <c r="T281" s="14">
        <v>240</v>
      </c>
      <c r="U281" s="15">
        <v>0</v>
      </c>
    </row>
    <row r="282" spans="4:21">
      <c r="D282" s="14"/>
      <c r="E282" s="15"/>
      <c r="F282" s="11"/>
      <c r="G282" s="11"/>
      <c r="H282" s="11"/>
      <c r="I282" s="11"/>
      <c r="J282" s="14"/>
      <c r="K282" s="15"/>
      <c r="L282" s="14"/>
      <c r="M282" s="15"/>
      <c r="S282" s="7">
        <f t="shared" si="0"/>
        <v>-60</v>
      </c>
      <c r="T282" s="14">
        <v>250</v>
      </c>
      <c r="U282" s="15">
        <v>0</v>
      </c>
    </row>
    <row r="283" spans="4:21">
      <c r="D283" s="14"/>
      <c r="E283" s="15"/>
      <c r="F283" s="11"/>
      <c r="G283" s="11"/>
      <c r="H283" s="11"/>
      <c r="I283" s="11"/>
      <c r="J283" s="14"/>
      <c r="K283" s="15"/>
      <c r="L283" s="15"/>
      <c r="M283" s="15"/>
      <c r="S283" s="7">
        <f t="shared" si="0"/>
        <v>-70</v>
      </c>
      <c r="T283" s="14">
        <v>260</v>
      </c>
      <c r="U283" s="15">
        <v>0</v>
      </c>
    </row>
    <row r="284" spans="4:21">
      <c r="D284" s="14"/>
      <c r="E284" s="15"/>
      <c r="F284" s="11"/>
      <c r="G284" s="11"/>
      <c r="H284" s="11"/>
      <c r="I284" s="11"/>
      <c r="J284" s="14"/>
      <c r="K284" s="15"/>
      <c r="L284" s="14"/>
      <c r="M284" s="15"/>
      <c r="S284" s="7">
        <f t="shared" si="0"/>
        <v>-80</v>
      </c>
      <c r="T284" s="14">
        <v>270</v>
      </c>
      <c r="U284" s="15">
        <v>0</v>
      </c>
    </row>
    <row r="285" spans="4:21">
      <c r="D285" s="14"/>
      <c r="E285" s="15"/>
      <c r="F285" s="11"/>
      <c r="G285" s="11"/>
      <c r="H285" s="11"/>
      <c r="I285" s="11"/>
      <c r="J285" s="14"/>
      <c r="K285" s="15"/>
      <c r="L285" s="14"/>
      <c r="M285" s="15"/>
      <c r="S285" s="7">
        <f t="shared" si="0"/>
        <v>-90</v>
      </c>
      <c r="T285" s="14">
        <v>280</v>
      </c>
      <c r="U285" s="15">
        <v>0</v>
      </c>
    </row>
    <row r="286" spans="4:21">
      <c r="D286" s="14"/>
      <c r="E286" s="15"/>
      <c r="F286" s="11"/>
      <c r="G286" s="11"/>
      <c r="H286" s="11"/>
      <c r="I286" s="11"/>
      <c r="J286" s="14"/>
      <c r="K286" s="15"/>
      <c r="L286" s="14"/>
      <c r="M286" s="15"/>
      <c r="S286" s="7">
        <f t="shared" si="0"/>
        <v>-100</v>
      </c>
      <c r="T286" s="14">
        <v>290</v>
      </c>
      <c r="U286" s="15">
        <v>0</v>
      </c>
    </row>
    <row r="287" spans="4:21">
      <c r="D287" s="14"/>
      <c r="E287" s="15"/>
      <c r="F287" s="11"/>
      <c r="G287" s="11"/>
      <c r="H287" s="11"/>
      <c r="I287" s="11"/>
      <c r="J287" s="14"/>
      <c r="K287" s="15"/>
      <c r="L287" s="14"/>
      <c r="M287" s="15"/>
      <c r="S287" s="7">
        <f t="shared" si="0"/>
        <v>-110</v>
      </c>
      <c r="T287" s="14">
        <v>300</v>
      </c>
      <c r="U287" s="15">
        <v>0</v>
      </c>
    </row>
    <row r="288" spans="4:21">
      <c r="D288" s="14"/>
      <c r="E288" s="15"/>
      <c r="F288" s="11"/>
      <c r="G288" s="11"/>
      <c r="H288" s="11"/>
      <c r="I288" s="11"/>
      <c r="J288" s="14"/>
      <c r="K288" s="15"/>
      <c r="L288" s="14"/>
      <c r="M288" s="15"/>
      <c r="S288" s="7">
        <f t="shared" si="0"/>
        <v>-120</v>
      </c>
      <c r="T288" s="14">
        <v>310</v>
      </c>
      <c r="U288" s="15">
        <v>0</v>
      </c>
    </row>
    <row r="289" spans="4:21">
      <c r="D289" s="14"/>
      <c r="E289" s="15"/>
      <c r="F289" s="11"/>
      <c r="G289" s="11"/>
      <c r="H289" s="11"/>
      <c r="I289" s="11"/>
      <c r="J289" s="14"/>
      <c r="K289" s="15"/>
      <c r="L289" s="14"/>
      <c r="M289" s="15"/>
      <c r="S289" s="7">
        <f t="shared" si="0"/>
        <v>-130</v>
      </c>
      <c r="T289" s="14">
        <v>320</v>
      </c>
      <c r="U289" s="15">
        <v>0</v>
      </c>
    </row>
    <row r="290" spans="4:21">
      <c r="D290" s="14"/>
      <c r="E290" s="15"/>
      <c r="F290" s="11"/>
      <c r="G290" s="11"/>
      <c r="H290" s="11"/>
      <c r="I290" s="11"/>
      <c r="J290" s="14"/>
      <c r="K290" s="15"/>
      <c r="L290" s="14"/>
      <c r="M290" s="15"/>
      <c r="S290" s="7">
        <f t="shared" si="0"/>
        <v>-140</v>
      </c>
      <c r="T290" s="14">
        <v>330</v>
      </c>
      <c r="U290" s="15">
        <v>1</v>
      </c>
    </row>
    <row r="291" spans="4:21">
      <c r="D291" s="15"/>
      <c r="E291" s="15"/>
      <c r="F291" s="11"/>
      <c r="G291" s="11"/>
      <c r="H291" s="11"/>
      <c r="I291" s="11"/>
      <c r="J291" s="14"/>
      <c r="K291" s="15"/>
      <c r="L291" s="14"/>
      <c r="M291" s="15"/>
      <c r="S291" s="7">
        <f t="shared" si="0"/>
        <v>-150</v>
      </c>
      <c r="T291" s="14">
        <v>340</v>
      </c>
      <c r="U291" s="15">
        <v>0</v>
      </c>
    </row>
    <row r="292" spans="4:21">
      <c r="D292" s="11"/>
      <c r="E292" s="11"/>
      <c r="F292" s="11"/>
      <c r="G292" s="11"/>
      <c r="H292" s="11"/>
      <c r="I292" s="11"/>
      <c r="J292" s="14"/>
      <c r="K292" s="15"/>
      <c r="L292" s="14"/>
      <c r="M292" s="15"/>
      <c r="S292" s="7">
        <f t="shared" si="0"/>
        <v>-160</v>
      </c>
      <c r="T292" s="14">
        <v>350</v>
      </c>
      <c r="U292" s="15">
        <v>0</v>
      </c>
    </row>
    <row r="293" spans="4:21">
      <c r="D293" s="11"/>
      <c r="E293" s="11"/>
      <c r="F293" s="11"/>
      <c r="G293" s="11"/>
      <c r="H293" s="11"/>
      <c r="I293" s="11"/>
      <c r="J293" s="14"/>
      <c r="K293" s="15"/>
      <c r="L293" s="14"/>
      <c r="M293" s="15"/>
      <c r="S293" s="7">
        <f t="shared" si="0"/>
        <v>-170</v>
      </c>
      <c r="T293" s="14">
        <v>360</v>
      </c>
      <c r="U293" s="15">
        <v>0</v>
      </c>
    </row>
    <row r="294" spans="4:21">
      <c r="D294" s="11"/>
      <c r="E294" s="11"/>
      <c r="F294" s="11"/>
      <c r="G294" s="11"/>
      <c r="H294" s="11"/>
      <c r="I294" s="11"/>
      <c r="J294" s="14"/>
      <c r="K294" s="15"/>
      <c r="L294" s="14"/>
      <c r="M294" s="15"/>
      <c r="S294" s="7"/>
      <c r="T294" s="14">
        <v>370</v>
      </c>
      <c r="U294" s="15">
        <v>1</v>
      </c>
    </row>
    <row r="295" spans="4:21" ht="15.75" thickBot="1">
      <c r="D295" s="11"/>
      <c r="E295" s="11"/>
      <c r="F295" s="11"/>
      <c r="G295" s="11"/>
      <c r="H295" s="11"/>
      <c r="I295" s="11"/>
      <c r="J295" s="14"/>
      <c r="K295" s="15"/>
      <c r="L295" s="14"/>
      <c r="M295" s="15"/>
      <c r="S295" s="7"/>
      <c r="T295" s="16" t="s">
        <v>87</v>
      </c>
      <c r="U295" s="16">
        <v>0</v>
      </c>
    </row>
    <row r="296" spans="4:21">
      <c r="D296" s="11"/>
      <c r="E296" s="11"/>
      <c r="F296" s="11"/>
      <c r="G296" s="11"/>
      <c r="H296" s="11"/>
      <c r="I296" s="11"/>
      <c r="J296" s="14"/>
      <c r="K296" s="15"/>
      <c r="L296" s="14"/>
      <c r="M296" s="15"/>
      <c r="S296" s="7"/>
      <c r="T296" s="15"/>
      <c r="U296" s="11"/>
    </row>
    <row r="297" spans="4:21">
      <c r="D297" s="11"/>
      <c r="E297" s="11"/>
      <c r="F297" s="11"/>
      <c r="G297" s="11"/>
      <c r="H297" s="11"/>
      <c r="I297" s="11"/>
      <c r="J297" s="14"/>
      <c r="K297" s="15"/>
      <c r="L297" s="14"/>
      <c r="M297" s="15"/>
      <c r="S297" s="7"/>
      <c r="T297" s="15"/>
      <c r="U297" s="11"/>
    </row>
    <row r="298" spans="4:21">
      <c r="J298" s="14"/>
      <c r="K298" s="15"/>
      <c r="L298" s="14"/>
      <c r="M298" s="15"/>
      <c r="S298" s="7"/>
      <c r="T298" s="15"/>
      <c r="U298" s="11"/>
    </row>
    <row r="299" spans="4:21">
      <c r="J299" s="14"/>
      <c r="K299" s="15"/>
      <c r="L299" s="14"/>
      <c r="M299" s="15"/>
      <c r="S299" s="7"/>
      <c r="T299" s="15"/>
      <c r="U299" s="11"/>
    </row>
    <row r="300" spans="4:21">
      <c r="J300" s="14"/>
      <c r="K300" s="15"/>
      <c r="L300" s="14"/>
      <c r="M300" s="15"/>
      <c r="S300" s="7"/>
      <c r="T300" s="15"/>
      <c r="U300" s="11"/>
    </row>
    <row r="301" spans="4:21">
      <c r="J301" s="14"/>
      <c r="K301" s="15"/>
      <c r="L301" s="14"/>
      <c r="M301" s="15"/>
      <c r="S301" s="7"/>
      <c r="T301" s="15"/>
      <c r="U301" s="11"/>
    </row>
    <row r="302" spans="4:21">
      <c r="J302" s="14"/>
      <c r="K302" s="15"/>
      <c r="L302" s="14"/>
      <c r="M302" s="15"/>
      <c r="S302" s="7"/>
      <c r="T302" s="15"/>
      <c r="U302" s="11"/>
    </row>
    <row r="303" spans="4:21">
      <c r="J303" s="14"/>
      <c r="K303" s="15"/>
      <c r="L303" s="14"/>
      <c r="M303" s="15"/>
      <c r="S303" s="7"/>
      <c r="T303" s="15"/>
      <c r="U303" s="11"/>
    </row>
    <row r="304" spans="4:21">
      <c r="J304" s="14"/>
      <c r="K304" s="15"/>
      <c r="L304" s="14"/>
      <c r="M304" s="15"/>
      <c r="S304" s="7"/>
      <c r="T304" s="15"/>
      <c r="U304" s="11"/>
    </row>
    <row r="305" spans="9:21">
      <c r="J305" s="14"/>
      <c r="K305" s="15"/>
      <c r="L305" s="14"/>
      <c r="M305" s="15"/>
      <c r="S305" s="7"/>
      <c r="T305" s="15"/>
      <c r="U305" s="11"/>
    </row>
    <row r="306" spans="9:21">
      <c r="J306" s="14"/>
      <c r="K306" s="15"/>
      <c r="L306" s="14"/>
      <c r="M306" s="15"/>
      <c r="S306" s="7"/>
      <c r="T306" s="15"/>
      <c r="U306" s="11"/>
    </row>
    <row r="307" spans="9:21">
      <c r="J307" s="14"/>
      <c r="K307" s="15"/>
      <c r="L307" s="14"/>
      <c r="M307" s="15"/>
      <c r="S307" s="7"/>
      <c r="T307" s="15"/>
      <c r="U307" s="11"/>
    </row>
    <row r="308" spans="9:21">
      <c r="J308" s="14"/>
      <c r="K308" s="15"/>
      <c r="L308" s="14"/>
      <c r="M308" s="15"/>
      <c r="S308" s="7"/>
      <c r="T308" s="15"/>
      <c r="U308" s="11"/>
    </row>
    <row r="309" spans="9:21">
      <c r="J309" s="14"/>
      <c r="K309" s="15"/>
      <c r="L309" s="14"/>
      <c r="M309" s="15"/>
      <c r="S309" s="19"/>
      <c r="T309" s="15"/>
      <c r="U309" s="11"/>
    </row>
    <row r="310" spans="9:21">
      <c r="J310" s="14"/>
      <c r="K310" s="15"/>
      <c r="L310" s="14"/>
      <c r="M310" s="15"/>
      <c r="S310" s="19"/>
      <c r="T310" s="15"/>
      <c r="U310" s="11"/>
    </row>
    <row r="311" spans="9:21">
      <c r="J311" s="14"/>
      <c r="K311" s="15"/>
      <c r="L311" s="14"/>
      <c r="M311" s="15"/>
      <c r="S311" s="19"/>
      <c r="T311" s="15"/>
      <c r="U311" s="11"/>
    </row>
    <row r="312" spans="9:21">
      <c r="J312" s="14"/>
      <c r="K312" s="15"/>
      <c r="L312" s="14"/>
      <c r="M312" s="15"/>
      <c r="S312" s="19"/>
      <c r="T312" s="15"/>
      <c r="U312" s="11"/>
    </row>
    <row r="313" spans="9:21">
      <c r="J313" s="14"/>
      <c r="K313" s="15"/>
      <c r="L313" s="14"/>
      <c r="M313" s="15"/>
      <c r="S313" s="19"/>
      <c r="T313" s="15"/>
      <c r="U313" s="11"/>
    </row>
    <row r="314" spans="9:21">
      <c r="I314" s="11"/>
      <c r="J314" s="14"/>
      <c r="K314" s="15"/>
      <c r="L314" s="14"/>
      <c r="M314" s="15"/>
      <c r="N314" s="190"/>
      <c r="O314" s="11"/>
      <c r="P314" s="27"/>
      <c r="Q314" s="11"/>
      <c r="R314" s="11"/>
      <c r="S314" s="19"/>
      <c r="T314" s="15"/>
      <c r="U314" s="11"/>
    </row>
    <row r="315" spans="9:21">
      <c r="I315" s="11"/>
      <c r="J315" s="14"/>
      <c r="K315" s="15"/>
      <c r="L315" s="14"/>
      <c r="M315" s="15"/>
      <c r="N315" s="190"/>
      <c r="O315" s="11"/>
      <c r="P315" s="27"/>
      <c r="Q315" s="11"/>
      <c r="R315" s="11"/>
      <c r="S315" s="19"/>
      <c r="T315" s="15"/>
      <c r="U315" s="11"/>
    </row>
    <row r="316" spans="9:21">
      <c r="I316" s="11"/>
      <c r="J316" s="14"/>
      <c r="K316" s="15"/>
      <c r="L316" s="14"/>
      <c r="M316" s="15"/>
      <c r="N316" s="190"/>
      <c r="O316" s="11"/>
      <c r="P316" s="27"/>
      <c r="Q316" s="11"/>
      <c r="R316" s="11"/>
      <c r="S316" s="19"/>
      <c r="T316" s="15"/>
      <c r="U316" s="11"/>
    </row>
    <row r="317" spans="9:21">
      <c r="I317" s="11"/>
      <c r="J317" s="14"/>
      <c r="K317" s="15"/>
      <c r="L317" s="14"/>
      <c r="M317" s="15"/>
      <c r="N317" s="190"/>
      <c r="O317" s="11"/>
      <c r="P317" s="27"/>
      <c r="Q317" s="11"/>
      <c r="R317" s="11"/>
      <c r="S317" s="19"/>
      <c r="T317" s="15"/>
      <c r="U317" s="11"/>
    </row>
    <row r="318" spans="9:21">
      <c r="I318" s="11"/>
      <c r="J318" s="15"/>
      <c r="K318" s="15"/>
      <c r="L318" s="14"/>
      <c r="M318" s="15"/>
      <c r="N318" s="18"/>
      <c r="O318" s="18"/>
      <c r="P318" s="27"/>
      <c r="Q318" s="11"/>
      <c r="R318" s="11"/>
      <c r="S318" s="19"/>
      <c r="T318" s="15"/>
      <c r="U318" s="11"/>
    </row>
    <row r="319" spans="9:21">
      <c r="I319" s="11"/>
      <c r="J319" s="11"/>
      <c r="K319" s="11"/>
      <c r="L319" s="14"/>
      <c r="M319" s="15"/>
      <c r="N319" s="26"/>
      <c r="O319" s="15"/>
      <c r="P319" s="27"/>
      <c r="Q319" s="11"/>
      <c r="R319" s="11"/>
      <c r="S319" s="19"/>
      <c r="T319" s="15"/>
      <c r="U319" s="11"/>
    </row>
    <row r="320" spans="9:21">
      <c r="I320" s="11"/>
      <c r="J320" s="11"/>
      <c r="K320" s="11"/>
      <c r="L320" s="15"/>
      <c r="M320" s="15"/>
      <c r="N320" s="26"/>
      <c r="O320" s="15"/>
      <c r="P320" s="27"/>
      <c r="Q320" s="11"/>
      <c r="R320" s="11"/>
      <c r="S320" s="19"/>
      <c r="T320" s="15"/>
      <c r="U320" s="11"/>
    </row>
    <row r="321" spans="9:21">
      <c r="I321" s="11"/>
      <c r="J321" s="11"/>
      <c r="K321" s="11"/>
      <c r="L321" s="11"/>
      <c r="M321" s="11"/>
      <c r="N321" s="26"/>
      <c r="O321" s="15"/>
      <c r="P321" s="27"/>
      <c r="Q321" s="11"/>
      <c r="R321" s="11"/>
      <c r="S321" s="19"/>
      <c r="T321" s="15"/>
      <c r="U321" s="11"/>
    </row>
    <row r="322" spans="9:21">
      <c r="I322" s="11"/>
      <c r="J322" s="11"/>
      <c r="K322" s="11"/>
      <c r="L322" s="11"/>
      <c r="M322" s="11"/>
      <c r="N322" s="26"/>
      <c r="O322" s="15"/>
      <c r="P322" s="27"/>
      <c r="Q322" s="11"/>
      <c r="R322" s="11"/>
      <c r="S322" s="19"/>
      <c r="T322" s="15"/>
      <c r="U322" s="11"/>
    </row>
    <row r="323" spans="9:21">
      <c r="I323" s="11"/>
      <c r="J323" s="11"/>
      <c r="K323" s="11"/>
      <c r="L323" s="11"/>
      <c r="M323" s="11"/>
      <c r="N323" s="26"/>
      <c r="O323" s="15"/>
      <c r="P323" s="27"/>
      <c r="Q323" s="11"/>
      <c r="R323" s="11"/>
      <c r="S323" s="19"/>
      <c r="T323" s="15"/>
      <c r="U323" s="11"/>
    </row>
    <row r="324" spans="9:21">
      <c r="I324" s="11"/>
      <c r="J324" s="11"/>
      <c r="K324" s="11"/>
      <c r="L324" s="11"/>
      <c r="M324" s="11"/>
      <c r="N324" s="26"/>
      <c r="O324" s="15"/>
      <c r="P324" s="27"/>
      <c r="Q324" s="11"/>
      <c r="R324" s="11"/>
      <c r="S324" s="19"/>
      <c r="T324" s="15"/>
      <c r="U324" s="11"/>
    </row>
    <row r="325" spans="9:21">
      <c r="I325" s="11"/>
      <c r="J325" s="11"/>
      <c r="K325" s="11"/>
      <c r="L325" s="11"/>
      <c r="M325" s="11"/>
      <c r="N325" s="26"/>
      <c r="O325" s="15"/>
      <c r="P325" s="27"/>
      <c r="Q325" s="11"/>
      <c r="R325" s="11"/>
      <c r="S325" s="19"/>
      <c r="T325" s="15"/>
      <c r="U325" s="11"/>
    </row>
    <row r="326" spans="9:21">
      <c r="I326" s="11"/>
      <c r="J326" s="11"/>
      <c r="K326" s="11"/>
      <c r="L326" s="11"/>
      <c r="M326" s="11"/>
      <c r="N326" s="26"/>
      <c r="O326" s="15"/>
      <c r="P326" s="27"/>
      <c r="Q326" s="11"/>
      <c r="R326" s="11"/>
      <c r="S326" s="19"/>
      <c r="T326" s="15"/>
      <c r="U326" s="11"/>
    </row>
    <row r="327" spans="9:21">
      <c r="I327" s="11"/>
      <c r="J327" s="11"/>
      <c r="K327" s="11"/>
      <c r="L327" s="11"/>
      <c r="M327" s="11"/>
      <c r="N327" s="26"/>
      <c r="O327" s="15"/>
      <c r="P327" s="27"/>
      <c r="Q327" s="11"/>
      <c r="R327" s="11"/>
      <c r="S327" s="19"/>
      <c r="T327" s="15"/>
      <c r="U327" s="11"/>
    </row>
    <row r="328" spans="9:21">
      <c r="I328" s="11"/>
      <c r="J328" s="11"/>
      <c r="K328" s="11"/>
      <c r="L328" s="11"/>
      <c r="M328" s="11"/>
      <c r="N328" s="26"/>
      <c r="O328" s="15"/>
      <c r="P328" s="27"/>
      <c r="Q328" s="11"/>
      <c r="R328" s="11"/>
      <c r="S328" s="19"/>
      <c r="T328" s="15"/>
      <c r="U328" s="11"/>
    </row>
    <row r="329" spans="9:21">
      <c r="I329" s="11"/>
      <c r="J329" s="11"/>
      <c r="K329" s="11"/>
      <c r="L329" s="11"/>
      <c r="M329" s="11"/>
      <c r="N329" s="26"/>
      <c r="O329" s="15"/>
      <c r="P329" s="27"/>
      <c r="Q329" s="11"/>
      <c r="R329" s="11"/>
      <c r="S329" s="19"/>
      <c r="T329" s="15"/>
      <c r="U329" s="11"/>
    </row>
    <row r="330" spans="9:21">
      <c r="I330" s="11"/>
      <c r="J330" s="11"/>
      <c r="K330" s="11"/>
      <c r="L330" s="11"/>
      <c r="M330" s="11"/>
      <c r="N330" s="26"/>
      <c r="O330" s="15"/>
      <c r="P330" s="27"/>
      <c r="Q330" s="11"/>
      <c r="R330" s="11"/>
      <c r="S330" s="19"/>
      <c r="T330" s="15"/>
      <c r="U330" s="11"/>
    </row>
    <row r="331" spans="9:21">
      <c r="I331" s="11"/>
      <c r="J331" s="11"/>
      <c r="K331" s="11"/>
      <c r="L331" s="11"/>
      <c r="M331" s="11"/>
      <c r="N331" s="26"/>
      <c r="O331" s="15"/>
      <c r="P331" s="27"/>
      <c r="Q331" s="11"/>
      <c r="R331" s="11"/>
      <c r="S331" s="19"/>
      <c r="T331" s="15"/>
      <c r="U331" s="11"/>
    </row>
    <row r="332" spans="9:21">
      <c r="I332" s="11"/>
      <c r="J332" s="11"/>
      <c r="K332" s="11"/>
      <c r="L332" s="11"/>
      <c r="M332" s="11"/>
      <c r="N332" s="26"/>
      <c r="O332" s="15"/>
      <c r="P332" s="27"/>
      <c r="Q332" s="11"/>
      <c r="R332" s="11"/>
      <c r="S332" s="19"/>
      <c r="T332" s="15"/>
      <c r="U332" s="11"/>
    </row>
    <row r="333" spans="9:21">
      <c r="I333" s="11"/>
      <c r="J333" s="11"/>
      <c r="K333" s="11"/>
      <c r="L333" s="11"/>
      <c r="M333" s="11"/>
      <c r="N333" s="26"/>
      <c r="O333" s="15"/>
      <c r="P333" s="27"/>
      <c r="Q333" s="11"/>
      <c r="R333" s="11"/>
      <c r="S333" s="19"/>
      <c r="T333" s="15"/>
      <c r="U333" s="11"/>
    </row>
    <row r="334" spans="9:21">
      <c r="I334" s="11"/>
      <c r="J334" s="11"/>
      <c r="K334" s="11"/>
      <c r="L334" s="11"/>
      <c r="M334" s="11"/>
      <c r="N334" s="26"/>
      <c r="O334" s="15"/>
      <c r="P334" s="27"/>
      <c r="Q334" s="11"/>
      <c r="R334" s="11"/>
      <c r="S334" s="19"/>
      <c r="T334" s="15"/>
      <c r="U334" s="11"/>
    </row>
    <row r="335" spans="9:21">
      <c r="I335" s="11"/>
      <c r="J335" s="11"/>
      <c r="K335" s="11"/>
      <c r="L335" s="11"/>
      <c r="M335" s="11"/>
      <c r="N335" s="26"/>
      <c r="O335" s="15"/>
      <c r="P335" s="27"/>
      <c r="Q335" s="11"/>
      <c r="R335" s="11"/>
      <c r="S335" s="19"/>
      <c r="T335" s="15"/>
      <c r="U335" s="11"/>
    </row>
    <row r="336" spans="9:21">
      <c r="I336" s="11"/>
      <c r="J336" s="11"/>
      <c r="K336" s="11"/>
      <c r="L336" s="11"/>
      <c r="M336" s="11"/>
      <c r="N336" s="26"/>
      <c r="O336" s="15"/>
      <c r="P336" s="27"/>
      <c r="Q336" s="11"/>
      <c r="R336" s="11"/>
      <c r="S336" s="19"/>
      <c r="T336" s="15"/>
      <c r="U336" s="11"/>
    </row>
    <row r="337" spans="9:21">
      <c r="I337" s="11"/>
      <c r="J337" s="11"/>
      <c r="K337" s="11"/>
      <c r="L337" s="11"/>
      <c r="M337" s="11"/>
      <c r="N337" s="26"/>
      <c r="O337" s="15"/>
      <c r="P337" s="27"/>
      <c r="Q337" s="11"/>
      <c r="R337" s="11"/>
      <c r="S337" s="19"/>
      <c r="T337" s="15"/>
      <c r="U337" s="11"/>
    </row>
    <row r="338" spans="9:21">
      <c r="I338" s="11"/>
      <c r="J338" s="11"/>
      <c r="K338" s="11"/>
      <c r="L338" s="11"/>
      <c r="M338" s="11"/>
      <c r="N338" s="26"/>
      <c r="O338" s="15"/>
      <c r="P338" s="27"/>
      <c r="Q338" s="11"/>
      <c r="R338" s="11"/>
      <c r="S338" s="19"/>
      <c r="T338" s="15"/>
      <c r="U338" s="11"/>
    </row>
    <row r="339" spans="9:21">
      <c r="I339" s="11"/>
      <c r="J339" s="11"/>
      <c r="K339" s="11"/>
      <c r="L339" s="11"/>
      <c r="M339" s="11"/>
      <c r="N339" s="26"/>
      <c r="O339" s="15"/>
      <c r="P339" s="27"/>
      <c r="Q339" s="11"/>
      <c r="R339" s="11"/>
      <c r="S339" s="19"/>
      <c r="T339" s="15"/>
      <c r="U339" s="11"/>
    </row>
    <row r="340" spans="9:21">
      <c r="I340" s="11"/>
      <c r="J340" s="11"/>
      <c r="K340" s="11"/>
      <c r="L340" s="11"/>
      <c r="M340" s="11"/>
      <c r="N340" s="26"/>
      <c r="O340" s="15"/>
      <c r="P340" s="27"/>
      <c r="Q340" s="11"/>
      <c r="R340" s="11"/>
      <c r="S340" s="19"/>
      <c r="T340" s="15"/>
      <c r="U340" s="11"/>
    </row>
    <row r="341" spans="9:21">
      <c r="I341" s="11"/>
      <c r="J341" s="11"/>
      <c r="K341" s="11"/>
      <c r="L341" s="11"/>
      <c r="M341" s="11"/>
      <c r="N341" s="26"/>
      <c r="O341" s="15"/>
      <c r="P341" s="27"/>
      <c r="Q341" s="11"/>
      <c r="R341" s="11"/>
      <c r="S341" s="19"/>
      <c r="T341" s="15"/>
      <c r="U341" s="11"/>
    </row>
    <row r="342" spans="9:21">
      <c r="I342" s="11"/>
      <c r="J342" s="11"/>
      <c r="K342" s="11"/>
      <c r="L342" s="11"/>
      <c r="M342" s="11"/>
      <c r="N342" s="26"/>
      <c r="O342" s="15"/>
      <c r="P342" s="27"/>
      <c r="Q342" s="11"/>
      <c r="R342" s="11"/>
      <c r="S342" s="19"/>
      <c r="T342" s="15"/>
      <c r="U342" s="11"/>
    </row>
    <row r="343" spans="9:21">
      <c r="I343" s="11"/>
      <c r="J343" s="11"/>
      <c r="K343" s="11"/>
      <c r="L343" s="11"/>
      <c r="M343" s="11"/>
      <c r="N343" s="26"/>
      <c r="O343" s="15"/>
      <c r="P343" s="27"/>
      <c r="Q343" s="11"/>
      <c r="R343" s="11"/>
      <c r="S343" s="19"/>
      <c r="T343" s="15"/>
      <c r="U343" s="11"/>
    </row>
    <row r="344" spans="9:21">
      <c r="I344" s="11"/>
      <c r="J344" s="11"/>
      <c r="K344" s="11"/>
      <c r="L344" s="11"/>
      <c r="M344" s="11"/>
      <c r="N344" s="26"/>
      <c r="O344" s="15"/>
      <c r="P344" s="27"/>
      <c r="Q344" s="11"/>
      <c r="R344" s="11"/>
      <c r="S344" s="19"/>
      <c r="T344" s="15"/>
      <c r="U344" s="11"/>
    </row>
    <row r="345" spans="9:21">
      <c r="I345" s="11"/>
      <c r="J345" s="11"/>
      <c r="K345" s="11"/>
      <c r="L345" s="11"/>
      <c r="M345" s="11"/>
      <c r="N345" s="26"/>
      <c r="O345" s="15"/>
      <c r="P345" s="27"/>
      <c r="Q345" s="11"/>
      <c r="R345" s="11"/>
      <c r="S345" s="19"/>
      <c r="T345" s="15"/>
      <c r="U345" s="11"/>
    </row>
    <row r="346" spans="9:21">
      <c r="I346" s="11"/>
      <c r="J346" s="11"/>
      <c r="K346" s="11"/>
      <c r="L346" s="11"/>
      <c r="M346" s="11"/>
      <c r="N346" s="26"/>
      <c r="O346" s="15"/>
      <c r="P346" s="27"/>
      <c r="Q346" s="11"/>
      <c r="R346" s="11"/>
      <c r="S346" s="19"/>
      <c r="T346" s="15"/>
      <c r="U346" s="11"/>
    </row>
    <row r="347" spans="9:21">
      <c r="I347" s="11"/>
      <c r="J347" s="11"/>
      <c r="K347" s="11"/>
      <c r="L347" s="11"/>
      <c r="M347" s="11"/>
      <c r="N347" s="26"/>
      <c r="O347" s="15"/>
      <c r="P347" s="27"/>
      <c r="Q347" s="11"/>
      <c r="R347" s="11"/>
      <c r="S347" s="19"/>
      <c r="T347" s="15"/>
      <c r="U347" s="11"/>
    </row>
    <row r="348" spans="9:21">
      <c r="I348" s="11"/>
      <c r="J348" s="11"/>
      <c r="K348" s="11"/>
      <c r="L348" s="11"/>
      <c r="M348" s="11"/>
      <c r="N348" s="26"/>
      <c r="O348" s="15"/>
      <c r="P348" s="27"/>
      <c r="Q348" s="11"/>
      <c r="R348" s="11"/>
      <c r="S348" s="19"/>
      <c r="T348" s="15"/>
      <c r="U348" s="11"/>
    </row>
    <row r="349" spans="9:21">
      <c r="I349" s="11"/>
      <c r="J349" s="11"/>
      <c r="K349" s="11"/>
      <c r="L349" s="11"/>
      <c r="M349" s="11"/>
      <c r="N349" s="26"/>
      <c r="O349" s="15"/>
      <c r="P349" s="27"/>
      <c r="Q349" s="11"/>
      <c r="R349" s="11"/>
      <c r="S349" s="19"/>
      <c r="T349" s="15"/>
      <c r="U349" s="11"/>
    </row>
    <row r="350" spans="9:21">
      <c r="I350" s="11"/>
      <c r="J350" s="11"/>
      <c r="K350" s="11"/>
      <c r="L350" s="11"/>
      <c r="M350" s="11"/>
      <c r="N350" s="26"/>
      <c r="O350" s="15"/>
      <c r="P350" s="27"/>
      <c r="Q350" s="11"/>
      <c r="R350" s="11"/>
      <c r="S350" s="19"/>
      <c r="T350" s="15"/>
      <c r="U350" s="11"/>
    </row>
    <row r="351" spans="9:21">
      <c r="I351" s="11"/>
      <c r="J351" s="11"/>
      <c r="K351" s="11"/>
      <c r="L351" s="11"/>
      <c r="M351" s="11"/>
      <c r="N351" s="26"/>
      <c r="O351" s="15"/>
      <c r="P351" s="27"/>
      <c r="Q351" s="11"/>
      <c r="R351" s="11"/>
      <c r="S351" s="28"/>
      <c r="T351" s="15"/>
      <c r="U351" s="11"/>
    </row>
    <row r="352" spans="9:21">
      <c r="I352" s="11"/>
      <c r="J352" s="11"/>
      <c r="K352" s="11"/>
      <c r="L352" s="11"/>
      <c r="M352" s="11"/>
      <c r="N352" s="26"/>
      <c r="O352" s="15"/>
      <c r="P352" s="27"/>
      <c r="Q352" s="11"/>
      <c r="R352" s="11"/>
      <c r="S352" s="27"/>
      <c r="T352" s="11"/>
      <c r="U352" s="11"/>
    </row>
    <row r="353" spans="9:21">
      <c r="I353" s="11"/>
      <c r="J353" s="11"/>
      <c r="K353" s="11"/>
      <c r="L353" s="11"/>
      <c r="M353" s="11"/>
      <c r="N353" s="26"/>
      <c r="O353" s="15"/>
      <c r="P353" s="27"/>
      <c r="Q353" s="11"/>
      <c r="R353" s="11"/>
      <c r="S353" s="27"/>
      <c r="T353" s="11"/>
      <c r="U353" s="11"/>
    </row>
    <row r="354" spans="9:21">
      <c r="I354" s="11"/>
      <c r="J354" s="11"/>
      <c r="K354" s="11"/>
      <c r="L354" s="11"/>
      <c r="M354" s="11"/>
      <c r="N354" s="26"/>
      <c r="O354" s="15"/>
      <c r="P354" s="27"/>
      <c r="Q354" s="11"/>
      <c r="R354" s="11"/>
      <c r="S354" s="27"/>
      <c r="T354" s="11"/>
      <c r="U354" s="11"/>
    </row>
    <row r="355" spans="9:21">
      <c r="I355" s="11"/>
      <c r="J355" s="11"/>
      <c r="K355" s="11"/>
      <c r="L355" s="11"/>
      <c r="M355" s="11"/>
      <c r="N355" s="26"/>
      <c r="O355" s="15"/>
      <c r="P355" s="27"/>
      <c r="Q355" s="11"/>
      <c r="R355" s="11"/>
      <c r="S355" s="27"/>
      <c r="T355" s="11"/>
      <c r="U355" s="11"/>
    </row>
    <row r="356" spans="9:21">
      <c r="I356" s="11"/>
      <c r="J356" s="11"/>
      <c r="K356" s="11"/>
      <c r="L356" s="11"/>
      <c r="M356" s="11"/>
      <c r="N356" s="26"/>
      <c r="O356" s="15"/>
      <c r="P356" s="27"/>
      <c r="Q356" s="11"/>
      <c r="R356" s="11"/>
      <c r="S356" s="27"/>
      <c r="T356" s="11"/>
      <c r="U356" s="11"/>
    </row>
    <row r="357" spans="9:21">
      <c r="I357" s="11"/>
      <c r="J357" s="11"/>
      <c r="K357" s="11"/>
      <c r="L357" s="11"/>
      <c r="M357" s="11"/>
      <c r="N357" s="26"/>
      <c r="O357" s="15"/>
      <c r="P357" s="27"/>
      <c r="Q357" s="11"/>
      <c r="R357" s="11"/>
      <c r="S357" s="27"/>
      <c r="T357" s="11"/>
      <c r="U357" s="11"/>
    </row>
    <row r="358" spans="9:21">
      <c r="I358" s="11"/>
      <c r="J358" s="11"/>
      <c r="K358" s="11"/>
      <c r="L358" s="11"/>
      <c r="M358" s="11"/>
      <c r="N358" s="26"/>
      <c r="O358" s="15"/>
      <c r="P358" s="27"/>
      <c r="Q358" s="11"/>
      <c r="R358" s="11"/>
      <c r="S358" s="27"/>
      <c r="T358" s="11"/>
      <c r="U358" s="11"/>
    </row>
    <row r="359" spans="9:21">
      <c r="I359" s="11"/>
      <c r="J359" s="11"/>
      <c r="K359" s="11"/>
      <c r="L359" s="11"/>
      <c r="M359" s="11"/>
      <c r="N359" s="26"/>
      <c r="O359" s="15"/>
      <c r="P359" s="27"/>
      <c r="Q359" s="11"/>
      <c r="R359" s="11"/>
      <c r="S359" s="27"/>
      <c r="T359" s="11"/>
      <c r="U359" s="11"/>
    </row>
    <row r="360" spans="9:21">
      <c r="I360" s="11"/>
      <c r="J360" s="11"/>
      <c r="K360" s="11"/>
      <c r="L360" s="11"/>
      <c r="M360" s="11"/>
      <c r="N360" s="26"/>
      <c r="O360" s="15"/>
      <c r="P360" s="27"/>
      <c r="Q360" s="11"/>
      <c r="R360" s="11"/>
      <c r="S360" s="27"/>
      <c r="T360" s="11"/>
      <c r="U360" s="11"/>
    </row>
    <row r="361" spans="9:21">
      <c r="I361" s="11"/>
      <c r="J361" s="11"/>
      <c r="K361" s="11"/>
      <c r="L361" s="11"/>
      <c r="M361" s="11"/>
      <c r="N361" s="26"/>
      <c r="O361" s="15"/>
      <c r="P361" s="27"/>
      <c r="Q361" s="11"/>
      <c r="R361" s="11"/>
      <c r="S361" s="27"/>
      <c r="T361" s="11"/>
      <c r="U361" s="11"/>
    </row>
    <row r="362" spans="9:21">
      <c r="I362" s="11"/>
      <c r="J362" s="11"/>
      <c r="K362" s="11"/>
      <c r="L362" s="11"/>
      <c r="M362" s="11"/>
      <c r="N362" s="26"/>
      <c r="O362" s="15"/>
      <c r="P362" s="27"/>
      <c r="Q362" s="11"/>
      <c r="R362" s="11"/>
      <c r="S362" s="27"/>
      <c r="T362" s="11"/>
      <c r="U362" s="11"/>
    </row>
    <row r="363" spans="9:21">
      <c r="I363" s="11"/>
      <c r="J363" s="11"/>
      <c r="K363" s="11"/>
      <c r="L363" s="11"/>
      <c r="M363" s="11"/>
      <c r="N363" s="26"/>
      <c r="O363" s="15"/>
      <c r="P363" s="27"/>
      <c r="Q363" s="11"/>
      <c r="R363" s="11"/>
      <c r="S363" s="27"/>
      <c r="T363" s="11"/>
      <c r="U363" s="11"/>
    </row>
    <row r="364" spans="9:21">
      <c r="I364" s="11"/>
      <c r="J364" s="11"/>
      <c r="K364" s="11"/>
      <c r="L364" s="11"/>
      <c r="M364" s="11"/>
      <c r="N364" s="26"/>
      <c r="O364" s="15"/>
      <c r="P364" s="27"/>
      <c r="Q364" s="11"/>
      <c r="R364" s="11"/>
      <c r="S364" s="27"/>
      <c r="T364" s="11"/>
      <c r="U364" s="11"/>
    </row>
    <row r="365" spans="9:21">
      <c r="I365" s="11"/>
      <c r="J365" s="11"/>
      <c r="K365" s="11"/>
      <c r="L365" s="11"/>
      <c r="M365" s="11"/>
      <c r="N365" s="26"/>
      <c r="O365" s="15"/>
      <c r="P365" s="27"/>
      <c r="Q365" s="11"/>
      <c r="R365" s="11"/>
      <c r="S365" s="27"/>
      <c r="T365" s="11"/>
      <c r="U365" s="11"/>
    </row>
    <row r="366" spans="9:21">
      <c r="I366" s="11"/>
      <c r="J366" s="11"/>
      <c r="K366" s="11"/>
      <c r="L366" s="11"/>
      <c r="M366" s="11"/>
      <c r="N366" s="26"/>
      <c r="O366" s="15"/>
      <c r="P366" s="27"/>
      <c r="Q366" s="11"/>
      <c r="R366" s="11"/>
      <c r="S366" s="27"/>
      <c r="T366" s="11"/>
      <c r="U366" s="11"/>
    </row>
    <row r="367" spans="9:21">
      <c r="I367" s="11"/>
      <c r="J367" s="11"/>
      <c r="K367" s="11"/>
      <c r="L367" s="11"/>
      <c r="M367" s="11"/>
      <c r="N367" s="26"/>
      <c r="O367" s="15"/>
      <c r="P367" s="27"/>
      <c r="Q367" s="11"/>
      <c r="R367" s="11"/>
      <c r="S367" s="27"/>
      <c r="T367" s="11"/>
      <c r="U367" s="11"/>
    </row>
    <row r="368" spans="9:21">
      <c r="I368" s="11"/>
      <c r="J368" s="11"/>
      <c r="K368" s="11"/>
      <c r="L368" s="11"/>
      <c r="M368" s="11"/>
      <c r="N368" s="26"/>
      <c r="O368" s="15"/>
      <c r="P368" s="27"/>
      <c r="Q368" s="11"/>
      <c r="R368" s="11"/>
      <c r="S368" s="27"/>
      <c r="T368" s="11"/>
      <c r="U368" s="11"/>
    </row>
    <row r="369" spans="9:21">
      <c r="I369" s="11"/>
      <c r="J369" s="11"/>
      <c r="K369" s="11"/>
      <c r="L369" s="11"/>
      <c r="M369" s="11"/>
      <c r="N369" s="26"/>
      <c r="O369" s="15"/>
      <c r="P369" s="27"/>
      <c r="Q369" s="11"/>
      <c r="R369" s="11"/>
      <c r="S369" s="27"/>
      <c r="T369" s="11"/>
      <c r="U369" s="11"/>
    </row>
    <row r="370" spans="9:21">
      <c r="I370" s="11"/>
      <c r="J370" s="11"/>
      <c r="K370" s="11"/>
      <c r="L370" s="11"/>
      <c r="M370" s="11"/>
      <c r="N370" s="26"/>
      <c r="O370" s="15"/>
      <c r="P370" s="27"/>
      <c r="Q370" s="11"/>
      <c r="R370" s="11"/>
      <c r="S370" s="27"/>
      <c r="T370" s="11"/>
      <c r="U370" s="11"/>
    </row>
    <row r="371" spans="9:21">
      <c r="I371" s="11"/>
      <c r="J371" s="11"/>
      <c r="K371" s="11"/>
      <c r="L371" s="11"/>
      <c r="M371" s="11"/>
      <c r="N371" s="26"/>
      <c r="O371" s="15"/>
      <c r="P371" s="27"/>
      <c r="Q371" s="11"/>
      <c r="R371" s="11"/>
      <c r="S371" s="27"/>
      <c r="T371" s="11"/>
      <c r="U371" s="11"/>
    </row>
    <row r="372" spans="9:21">
      <c r="I372" s="11"/>
      <c r="J372" s="11"/>
      <c r="K372" s="11"/>
      <c r="L372" s="11"/>
      <c r="M372" s="11"/>
      <c r="N372" s="26"/>
      <c r="O372" s="15"/>
      <c r="P372" s="27"/>
      <c r="Q372" s="11"/>
      <c r="R372" s="11"/>
      <c r="S372" s="27"/>
      <c r="T372" s="11"/>
      <c r="U372" s="11"/>
    </row>
    <row r="373" spans="9:21">
      <c r="I373" s="11"/>
      <c r="J373" s="11"/>
      <c r="K373" s="11"/>
      <c r="L373" s="11"/>
      <c r="M373" s="11"/>
      <c r="N373" s="26"/>
      <c r="O373" s="15"/>
      <c r="P373" s="27"/>
      <c r="Q373" s="11"/>
      <c r="R373" s="11"/>
      <c r="S373" s="27"/>
      <c r="T373" s="11"/>
      <c r="U373" s="11"/>
    </row>
    <row r="374" spans="9:21">
      <c r="I374" s="11"/>
      <c r="J374" s="11"/>
      <c r="K374" s="11"/>
      <c r="L374" s="11"/>
      <c r="M374" s="11"/>
      <c r="N374" s="26"/>
      <c r="O374" s="15"/>
      <c r="P374" s="27"/>
      <c r="Q374" s="11"/>
      <c r="R374" s="11"/>
      <c r="S374" s="27"/>
      <c r="T374" s="11"/>
      <c r="U374" s="11"/>
    </row>
    <row r="375" spans="9:21">
      <c r="I375" s="11"/>
      <c r="J375" s="11"/>
      <c r="K375" s="11"/>
      <c r="L375" s="11"/>
      <c r="M375" s="11"/>
      <c r="N375" s="26"/>
      <c r="O375" s="15"/>
      <c r="P375" s="27"/>
      <c r="Q375" s="11"/>
      <c r="R375" s="11"/>
      <c r="S375" s="27"/>
      <c r="T375" s="11"/>
      <c r="U375" s="11"/>
    </row>
    <row r="376" spans="9:21">
      <c r="I376" s="11"/>
      <c r="J376" s="11"/>
      <c r="K376" s="11"/>
      <c r="L376" s="11"/>
      <c r="M376" s="11"/>
      <c r="N376" s="26"/>
      <c r="O376" s="15"/>
      <c r="P376" s="27"/>
      <c r="Q376" s="11"/>
      <c r="R376" s="11"/>
      <c r="S376" s="27"/>
      <c r="T376" s="11"/>
      <c r="U376" s="11"/>
    </row>
    <row r="377" spans="9:21">
      <c r="I377" s="11"/>
      <c r="J377" s="11"/>
      <c r="K377" s="11"/>
      <c r="L377" s="11"/>
      <c r="M377" s="11"/>
      <c r="N377" s="26"/>
      <c r="O377" s="15"/>
      <c r="P377" s="27"/>
      <c r="Q377" s="11"/>
      <c r="R377" s="11"/>
      <c r="S377" s="27"/>
      <c r="T377" s="11"/>
      <c r="U377" s="11"/>
    </row>
    <row r="378" spans="9:21">
      <c r="I378" s="11"/>
      <c r="J378" s="11"/>
      <c r="K378" s="11"/>
      <c r="L378" s="11"/>
      <c r="M378" s="11"/>
      <c r="N378" s="26"/>
      <c r="O378" s="15"/>
      <c r="P378" s="27"/>
      <c r="Q378" s="11"/>
      <c r="R378" s="11"/>
      <c r="S378" s="27"/>
      <c r="T378" s="11"/>
      <c r="U378" s="11"/>
    </row>
    <row r="379" spans="9:21">
      <c r="I379" s="11"/>
      <c r="J379" s="11"/>
      <c r="K379" s="11"/>
      <c r="L379" s="11"/>
      <c r="M379" s="11"/>
      <c r="N379" s="26"/>
      <c r="O379" s="15"/>
      <c r="P379" s="27"/>
      <c r="Q379" s="11"/>
      <c r="R379" s="11"/>
      <c r="S379" s="27"/>
      <c r="T379" s="11"/>
      <c r="U379" s="11"/>
    </row>
    <row r="380" spans="9:21">
      <c r="I380" s="11"/>
      <c r="J380" s="11"/>
      <c r="K380" s="11"/>
      <c r="L380" s="11"/>
      <c r="M380" s="11"/>
      <c r="N380" s="26"/>
      <c r="O380" s="15"/>
      <c r="P380" s="27"/>
      <c r="Q380" s="11"/>
      <c r="R380" s="11"/>
      <c r="S380" s="27"/>
      <c r="T380" s="11"/>
      <c r="U380" s="11"/>
    </row>
    <row r="381" spans="9:21">
      <c r="I381" s="11"/>
      <c r="J381" s="11"/>
      <c r="K381" s="11"/>
      <c r="L381" s="11"/>
      <c r="M381" s="11"/>
      <c r="N381" s="26"/>
      <c r="O381" s="15"/>
      <c r="P381" s="27"/>
      <c r="Q381" s="11"/>
      <c r="R381" s="11"/>
      <c r="S381" s="27"/>
      <c r="T381" s="11"/>
      <c r="U381" s="11"/>
    </row>
    <row r="382" spans="9:21">
      <c r="I382" s="11"/>
      <c r="J382" s="11"/>
      <c r="K382" s="11"/>
      <c r="L382" s="11"/>
      <c r="M382" s="11"/>
      <c r="N382" s="26"/>
      <c r="O382" s="15"/>
      <c r="P382" s="27"/>
      <c r="Q382" s="11"/>
      <c r="R382" s="11"/>
      <c r="S382" s="27"/>
      <c r="T382" s="11"/>
      <c r="U382" s="11"/>
    </row>
    <row r="383" spans="9:21">
      <c r="I383" s="11"/>
      <c r="J383" s="11"/>
      <c r="K383" s="11"/>
      <c r="L383" s="11"/>
      <c r="M383" s="11"/>
      <c r="N383" s="26"/>
      <c r="O383" s="15"/>
      <c r="P383" s="27"/>
      <c r="Q383" s="11"/>
      <c r="R383" s="11"/>
    </row>
    <row r="384" spans="9:21">
      <c r="I384" s="11"/>
      <c r="J384" s="11"/>
      <c r="K384" s="11"/>
      <c r="L384" s="11"/>
      <c r="M384" s="11"/>
      <c r="N384" s="26"/>
      <c r="O384" s="15"/>
      <c r="P384" s="27"/>
      <c r="Q384" s="11"/>
      <c r="R384" s="11"/>
    </row>
    <row r="385" spans="9:18">
      <c r="I385" s="11"/>
      <c r="J385" s="11"/>
      <c r="K385" s="11"/>
      <c r="L385" s="11"/>
      <c r="M385" s="11"/>
      <c r="N385" s="26"/>
      <c r="O385" s="15"/>
      <c r="P385" s="27"/>
      <c r="Q385" s="11"/>
      <c r="R385" s="11"/>
    </row>
    <row r="386" spans="9:18">
      <c r="I386" s="11"/>
      <c r="J386" s="11"/>
      <c r="K386" s="11"/>
      <c r="L386" s="11"/>
      <c r="M386" s="11"/>
      <c r="N386" s="26"/>
      <c r="O386" s="15"/>
      <c r="P386" s="27"/>
      <c r="Q386" s="11"/>
      <c r="R386" s="11"/>
    </row>
    <row r="387" spans="9:18">
      <c r="I387" s="11"/>
      <c r="J387" s="11"/>
      <c r="K387" s="11"/>
      <c r="L387" s="11"/>
      <c r="M387" s="11"/>
      <c r="N387" s="26"/>
      <c r="O387" s="15"/>
      <c r="P387" s="27"/>
      <c r="Q387" s="11"/>
      <c r="R387" s="11"/>
    </row>
    <row r="388" spans="9:18">
      <c r="I388" s="11"/>
      <c r="J388" s="11"/>
      <c r="K388" s="11"/>
      <c r="L388" s="11"/>
      <c r="M388" s="11"/>
      <c r="N388" s="26"/>
      <c r="O388" s="15"/>
      <c r="P388" s="27"/>
      <c r="Q388" s="11"/>
      <c r="R388" s="11"/>
    </row>
    <row r="389" spans="9:18">
      <c r="I389" s="11"/>
      <c r="J389" s="11"/>
      <c r="K389" s="11"/>
      <c r="L389" s="11"/>
      <c r="M389" s="11"/>
      <c r="N389" s="26"/>
      <c r="O389" s="15"/>
      <c r="P389" s="27"/>
      <c r="Q389" s="11"/>
      <c r="R389" s="11"/>
    </row>
    <row r="390" spans="9:18">
      <c r="I390" s="11"/>
      <c r="J390" s="11"/>
      <c r="K390" s="11"/>
      <c r="L390" s="11"/>
      <c r="M390" s="11"/>
      <c r="N390" s="26"/>
      <c r="O390" s="15"/>
      <c r="P390" s="27"/>
      <c r="Q390" s="11"/>
      <c r="R390" s="11"/>
    </row>
    <row r="391" spans="9:18">
      <c r="I391" s="11"/>
      <c r="J391" s="11"/>
      <c r="K391" s="11"/>
      <c r="L391" s="11"/>
      <c r="M391" s="11"/>
      <c r="N391" s="26"/>
      <c r="O391" s="15"/>
      <c r="P391" s="27"/>
      <c r="Q391" s="11"/>
      <c r="R391" s="11"/>
    </row>
    <row r="392" spans="9:18">
      <c r="I392" s="11"/>
      <c r="J392" s="11"/>
      <c r="K392" s="11"/>
      <c r="L392" s="11"/>
      <c r="M392" s="11"/>
      <c r="N392" s="26"/>
      <c r="O392" s="15"/>
      <c r="P392" s="27"/>
      <c r="Q392" s="11"/>
      <c r="R392" s="11"/>
    </row>
    <row r="393" spans="9:18">
      <c r="I393" s="11"/>
      <c r="J393" s="11"/>
      <c r="K393" s="11"/>
      <c r="L393" s="11"/>
      <c r="M393" s="11"/>
      <c r="N393" s="26"/>
      <c r="O393" s="15"/>
      <c r="P393" s="27"/>
      <c r="Q393" s="11"/>
      <c r="R393" s="11"/>
    </row>
    <row r="394" spans="9:18">
      <c r="I394" s="11"/>
      <c r="J394" s="11"/>
      <c r="K394" s="11"/>
      <c r="L394" s="11"/>
      <c r="M394" s="11"/>
      <c r="N394" s="26"/>
      <c r="O394" s="15"/>
      <c r="P394" s="27"/>
      <c r="Q394" s="11"/>
      <c r="R394" s="11"/>
    </row>
    <row r="395" spans="9:18">
      <c r="I395" s="11"/>
      <c r="J395" s="11"/>
      <c r="K395" s="11"/>
      <c r="L395" s="11"/>
      <c r="M395" s="11"/>
      <c r="N395" s="26"/>
      <c r="O395" s="15"/>
      <c r="P395" s="27"/>
      <c r="Q395" s="11"/>
      <c r="R395" s="11"/>
    </row>
    <row r="396" spans="9:18">
      <c r="I396" s="11"/>
      <c r="J396" s="11"/>
      <c r="K396" s="11"/>
      <c r="L396" s="11"/>
      <c r="M396" s="11"/>
      <c r="N396" s="26"/>
      <c r="O396" s="15"/>
      <c r="P396" s="27"/>
      <c r="Q396" s="11"/>
      <c r="R396" s="11"/>
    </row>
    <row r="397" spans="9:18">
      <c r="I397" s="11"/>
      <c r="J397" s="11"/>
      <c r="K397" s="11"/>
      <c r="L397" s="11"/>
      <c r="M397" s="11"/>
      <c r="N397" s="26"/>
      <c r="O397" s="15"/>
      <c r="P397" s="27"/>
      <c r="Q397" s="11"/>
      <c r="R397" s="11"/>
    </row>
    <row r="398" spans="9:18">
      <c r="I398" s="11"/>
      <c r="J398" s="11"/>
      <c r="K398" s="11"/>
      <c r="L398" s="11"/>
      <c r="M398" s="11"/>
      <c r="N398" s="191"/>
      <c r="O398" s="15"/>
      <c r="P398" s="27"/>
      <c r="Q398" s="11"/>
      <c r="R398" s="11"/>
    </row>
    <row r="399" spans="9:18">
      <c r="I399" s="11"/>
      <c r="J399" s="11"/>
      <c r="K399" s="11"/>
      <c r="L399" s="11"/>
      <c r="M399" s="11"/>
      <c r="N399" s="190"/>
      <c r="O399" s="11"/>
      <c r="P399" s="27"/>
      <c r="Q399" s="11"/>
      <c r="R399" s="11"/>
    </row>
    <row r="400" spans="9:18">
      <c r="I400" s="11"/>
      <c r="J400" s="11"/>
      <c r="K400" s="11"/>
      <c r="L400" s="11"/>
      <c r="M400" s="11"/>
      <c r="N400" s="190"/>
      <c r="O400" s="11"/>
      <c r="P400" s="27"/>
      <c r="Q400" s="11"/>
      <c r="R400" s="11"/>
    </row>
    <row r="401" spans="9:18">
      <c r="I401" s="11"/>
      <c r="J401" s="11"/>
      <c r="K401" s="11"/>
      <c r="L401" s="11"/>
      <c r="M401" s="11"/>
      <c r="N401" s="190"/>
      <c r="O401" s="11"/>
      <c r="P401" s="27"/>
      <c r="Q401" s="11"/>
      <c r="R401" s="11"/>
    </row>
    <row r="402" spans="9:18">
      <c r="I402" s="11"/>
      <c r="J402" s="11"/>
      <c r="K402" s="11"/>
      <c r="L402" s="11"/>
      <c r="M402" s="11"/>
      <c r="N402" s="190"/>
      <c r="O402" s="11"/>
      <c r="P402" s="27"/>
      <c r="Q402" s="11"/>
      <c r="R402" s="11"/>
    </row>
    <row r="403" spans="9:18">
      <c r="I403" s="11"/>
      <c r="J403" s="11"/>
      <c r="K403" s="11"/>
      <c r="L403" s="11"/>
      <c r="M403" s="11"/>
      <c r="N403" s="190"/>
      <c r="O403" s="11"/>
      <c r="P403" s="27"/>
      <c r="Q403" s="11"/>
      <c r="R403" s="11"/>
    </row>
    <row r="404" spans="9:18">
      <c r="I404" s="11"/>
      <c r="J404" s="11"/>
      <c r="K404" s="11"/>
      <c r="L404" s="11"/>
      <c r="M404" s="11"/>
      <c r="N404" s="190"/>
      <c r="O404" s="11"/>
      <c r="P404" s="27"/>
      <c r="Q404" s="11"/>
      <c r="R404" s="11"/>
    </row>
    <row r="405" spans="9:18">
      <c r="I405" s="11"/>
      <c r="J405" s="11"/>
      <c r="K405" s="11"/>
      <c r="L405" s="11"/>
      <c r="M405" s="11"/>
      <c r="N405" s="190"/>
      <c r="O405" s="11"/>
      <c r="P405" s="27"/>
      <c r="Q405" s="11"/>
      <c r="R405" s="11"/>
    </row>
    <row r="406" spans="9:18">
      <c r="I406" s="11"/>
      <c r="J406" s="11"/>
      <c r="K406" s="11"/>
      <c r="L406" s="11"/>
      <c r="M406" s="11"/>
      <c r="N406" s="190"/>
      <c r="O406" s="11"/>
      <c r="P406" s="27"/>
      <c r="Q406" s="11"/>
      <c r="R406" s="11"/>
    </row>
    <row r="407" spans="9:18">
      <c r="I407" s="11"/>
      <c r="J407" s="11"/>
      <c r="K407" s="11"/>
      <c r="L407" s="11"/>
      <c r="M407" s="11"/>
      <c r="N407" s="190"/>
      <c r="O407" s="11"/>
      <c r="P407" s="27"/>
      <c r="Q407" s="11"/>
      <c r="R407" s="11"/>
    </row>
    <row r="408" spans="9:18">
      <c r="I408" s="11"/>
      <c r="J408" s="11"/>
      <c r="K408" s="11"/>
      <c r="L408" s="11"/>
      <c r="M408" s="11"/>
      <c r="N408" s="190"/>
      <c r="O408" s="11"/>
      <c r="P408" s="27"/>
      <c r="Q408" s="11"/>
      <c r="R408" s="11"/>
    </row>
    <row r="409" spans="9:18">
      <c r="I409" s="11"/>
      <c r="J409" s="11"/>
      <c r="K409" s="11"/>
      <c r="L409" s="11"/>
      <c r="M409" s="11"/>
      <c r="N409" s="190"/>
      <c r="O409" s="11"/>
      <c r="P409" s="27"/>
      <c r="Q409" s="11"/>
      <c r="R409" s="11"/>
    </row>
    <row r="410" spans="9:18">
      <c r="I410" s="11"/>
      <c r="J410" s="11"/>
      <c r="K410" s="11"/>
      <c r="L410" s="11"/>
      <c r="M410" s="11"/>
      <c r="N410" s="190"/>
      <c r="O410" s="11"/>
      <c r="P410" s="27"/>
      <c r="Q410" s="11"/>
      <c r="R410" s="11"/>
    </row>
    <row r="411" spans="9:18">
      <c r="I411" s="11"/>
      <c r="J411" s="11"/>
      <c r="K411" s="11"/>
      <c r="L411" s="11"/>
      <c r="M411" s="11"/>
      <c r="N411" s="190"/>
      <c r="O411" s="11"/>
      <c r="P411" s="27"/>
      <c r="Q411" s="11"/>
      <c r="R411" s="11"/>
    </row>
    <row r="412" spans="9:18">
      <c r="I412" s="11"/>
      <c r="J412" s="11"/>
      <c r="K412" s="11"/>
      <c r="L412" s="11"/>
      <c r="M412" s="11"/>
      <c r="N412" s="190"/>
      <c r="O412" s="11"/>
      <c r="P412" s="27"/>
      <c r="Q412" s="11"/>
      <c r="R412" s="11"/>
    </row>
    <row r="413" spans="9:18">
      <c r="I413" s="11"/>
      <c r="J413" s="11"/>
      <c r="K413" s="11"/>
      <c r="L413" s="11"/>
      <c r="M413" s="11"/>
      <c r="N413" s="190"/>
      <c r="O413" s="11"/>
      <c r="P413" s="27"/>
      <c r="Q413" s="11"/>
      <c r="R413" s="11"/>
    </row>
    <row r="414" spans="9:18">
      <c r="I414" s="11"/>
      <c r="J414" s="11"/>
      <c r="K414" s="11"/>
      <c r="L414" s="11"/>
      <c r="M414" s="11"/>
      <c r="N414" s="190"/>
      <c r="O414" s="11"/>
      <c r="P414" s="27"/>
      <c r="Q414" s="11"/>
      <c r="R414" s="11"/>
    </row>
    <row r="415" spans="9:18">
      <c r="I415" s="11"/>
      <c r="J415" s="11"/>
      <c r="K415" s="11"/>
      <c r="L415" s="11"/>
      <c r="M415" s="11"/>
      <c r="N415" s="190"/>
      <c r="O415" s="11"/>
      <c r="P415" s="27"/>
      <c r="Q415" s="11"/>
      <c r="R415" s="11"/>
    </row>
  </sheetData>
  <sortState ref="T238:T292">
    <sortCondition ref="T238"/>
  </sortState>
  <conditionalFormatting sqref="B4:W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workbookViewId="0">
      <selection activeCell="K4" sqref="K4"/>
    </sheetView>
  </sheetViews>
  <sheetFormatPr defaultRowHeight="15"/>
  <sheetData>
    <row r="1" spans="2:11">
      <c r="J1" s="62" t="s">
        <v>141</v>
      </c>
      <c r="K1" s="189" t="s">
        <v>213</v>
      </c>
    </row>
    <row r="2" spans="2:11">
      <c r="K2" s="189" t="s">
        <v>212</v>
      </c>
    </row>
    <row r="3" spans="2:11">
      <c r="C3" s="8"/>
      <c r="K3" s="189" t="s">
        <v>214</v>
      </c>
    </row>
    <row r="4" spans="2:11">
      <c r="K4" s="189" t="s">
        <v>215</v>
      </c>
    </row>
    <row r="5" spans="2:11" s="236" customFormat="1">
      <c r="B5" s="287" t="s">
        <v>202</v>
      </c>
      <c r="K5" s="189"/>
    </row>
    <row r="6" spans="2:11" s="237" customFormat="1">
      <c r="B6" s="315" t="s">
        <v>203</v>
      </c>
      <c r="C6" s="308"/>
      <c r="D6" s="308"/>
      <c r="E6" s="308"/>
      <c r="F6" s="308"/>
      <c r="G6" s="309"/>
      <c r="H6" s="309"/>
    </row>
    <row r="7" spans="2:11">
      <c r="B7" s="310" t="s">
        <v>36</v>
      </c>
      <c r="C7" s="310" t="s">
        <v>25</v>
      </c>
      <c r="D7" s="311" t="s">
        <v>22</v>
      </c>
      <c r="E7" s="310" t="s">
        <v>24</v>
      </c>
      <c r="F7" s="312" t="s">
        <v>25</v>
      </c>
      <c r="G7" s="311" t="s">
        <v>23</v>
      </c>
      <c r="H7" s="312" t="s">
        <v>24</v>
      </c>
    </row>
    <row r="8" spans="2:11" ht="30">
      <c r="B8" s="313"/>
      <c r="C8" s="313" t="s">
        <v>201</v>
      </c>
      <c r="D8" s="314" t="s">
        <v>200</v>
      </c>
      <c r="E8" s="313" t="s">
        <v>201</v>
      </c>
      <c r="F8" s="313" t="s">
        <v>201</v>
      </c>
      <c r="G8" s="314" t="s">
        <v>200</v>
      </c>
      <c r="H8" s="313" t="s">
        <v>201</v>
      </c>
    </row>
    <row r="9" spans="2:11">
      <c r="B9" s="316"/>
      <c r="C9" s="317">
        <f>C10</f>
        <v>265.82333966742857</v>
      </c>
      <c r="D9" s="318">
        <v>10000</v>
      </c>
      <c r="E9" s="317">
        <f>E10</f>
        <v>283.08489375436397</v>
      </c>
      <c r="F9" s="317">
        <f>F10</f>
        <v>358.27382459677642</v>
      </c>
      <c r="G9" s="318">
        <v>5000</v>
      </c>
      <c r="H9" s="317">
        <f>H10</f>
        <v>157.10559498433057</v>
      </c>
    </row>
    <row r="10" spans="2:11">
      <c r="B10" s="319">
        <v>1</v>
      </c>
      <c r="C10" s="317">
        <v>265.82333966742857</v>
      </c>
      <c r="D10" s="320">
        <v>7841.0780239908963</v>
      </c>
      <c r="E10" s="317">
        <v>283.08489375436397</v>
      </c>
      <c r="F10" s="317">
        <v>358.27382459677642</v>
      </c>
      <c r="G10" s="320">
        <v>1061.0109305717131</v>
      </c>
      <c r="H10" s="317">
        <v>157.10559498433057</v>
      </c>
    </row>
    <row r="11" spans="2:11">
      <c r="B11" s="319">
        <v>2</v>
      </c>
      <c r="C11" s="317">
        <v>250.3262120671609</v>
      </c>
      <c r="D11" s="320">
        <v>7528.2012851070986</v>
      </c>
      <c r="E11" s="317">
        <v>192.14109496039714</v>
      </c>
      <c r="F11" s="317">
        <v>347.60205960399009</v>
      </c>
      <c r="G11" s="320">
        <v>939.51014163352716</v>
      </c>
      <c r="H11" s="317">
        <v>212.67426430988704</v>
      </c>
    </row>
    <row r="12" spans="2:11">
      <c r="B12" s="319">
        <v>3</v>
      </c>
      <c r="C12" s="317">
        <v>199.79540928004727</v>
      </c>
      <c r="D12" s="320">
        <v>7220.3728179854597</v>
      </c>
      <c r="E12" s="317">
        <v>285.36710950282242</v>
      </c>
      <c r="F12" s="317">
        <v>512.34006978889613</v>
      </c>
      <c r="G12" s="320">
        <v>839.47255238909213</v>
      </c>
      <c r="H12" s="317">
        <v>205.09378353830462</v>
      </c>
    </row>
    <row r="13" spans="2:11">
      <c r="B13" s="319">
        <v>4</v>
      </c>
      <c r="C13" s="317">
        <v>315.16259733271272</v>
      </c>
      <c r="D13" s="320">
        <v>7005.1953186430446</v>
      </c>
      <c r="E13" s="317">
        <v>293.84524926957891</v>
      </c>
      <c r="F13" s="317">
        <v>298.42787873478682</v>
      </c>
      <c r="G13" s="320">
        <v>754.76681403378439</v>
      </c>
      <c r="H13" s="317">
        <v>290.35994023587392</v>
      </c>
    </row>
    <row r="14" spans="2:11">
      <c r="B14" s="319">
        <v>5</v>
      </c>
      <c r="C14" s="317">
        <v>262.05712548930154</v>
      </c>
      <c r="D14" s="320">
        <v>6803.7313110818795</v>
      </c>
      <c r="E14" s="317">
        <v>334.11463200478204</v>
      </c>
      <c r="F14" s="317">
        <v>356.30454088237468</v>
      </c>
      <c r="G14" s="320">
        <v>697.8479672729477</v>
      </c>
      <c r="H14" s="317">
        <v>206.83630193534427</v>
      </c>
    </row>
    <row r="15" spans="2:11">
      <c r="B15" s="319">
        <v>6</v>
      </c>
      <c r="C15" s="317">
        <v>150.40855496783124</v>
      </c>
      <c r="D15" s="320">
        <v>6625.9345013481716</v>
      </c>
      <c r="E15" s="317">
        <v>321.35938552076607</v>
      </c>
      <c r="F15" s="317">
        <v>197.81672696437289</v>
      </c>
      <c r="G15" s="320">
        <v>627.41279494642083</v>
      </c>
      <c r="H15" s="317">
        <v>230.76858420695908</v>
      </c>
    </row>
    <row r="16" spans="2:11">
      <c r="B16" s="319">
        <v>7</v>
      </c>
      <c r="C16" s="317">
        <v>280.45548256718109</v>
      </c>
      <c r="D16" s="320">
        <v>6505.9872988841935</v>
      </c>
      <c r="E16" s="317">
        <v>259.75118933093364</v>
      </c>
      <c r="F16" s="317">
        <v>239.16131886640301</v>
      </c>
      <c r="G16" s="320">
        <v>570.74707274911316</v>
      </c>
      <c r="H16" s="317">
        <v>375.38834481679146</v>
      </c>
    </row>
    <row r="17" spans="2:8">
      <c r="B17" s="319">
        <v>8</v>
      </c>
      <c r="C17" s="317">
        <v>191.42846761617989</v>
      </c>
      <c r="D17" s="320">
        <v>6381.0304500632537</v>
      </c>
      <c r="E17" s="317">
        <v>212.16415610369137</v>
      </c>
      <c r="F17" s="317">
        <v>332.35498472589256</v>
      </c>
      <c r="G17" s="320">
        <v>501.97829267531108</v>
      </c>
      <c r="H17" s="317">
        <v>308.24933240208657</v>
      </c>
    </row>
    <row r="18" spans="2:8">
      <c r="B18" s="319">
        <v>9</v>
      </c>
      <c r="C18" s="317">
        <v>146.89431308674838</v>
      </c>
      <c r="D18" s="320">
        <v>6265.4996486763139</v>
      </c>
      <c r="E18" s="317">
        <v>135.30798878366937</v>
      </c>
      <c r="F18" s="317">
        <v>238.07395584321026</v>
      </c>
      <c r="G18" s="320">
        <v>438.43825377473053</v>
      </c>
      <c r="H18" s="317">
        <v>284.26099138358563</v>
      </c>
    </row>
    <row r="19" spans="2:8">
      <c r="B19" s="319">
        <v>10</v>
      </c>
      <c r="C19" s="317">
        <v>272.53665122033459</v>
      </c>
      <c r="D19" s="320">
        <v>6167.510672843141</v>
      </c>
      <c r="E19" s="317">
        <v>98.536565347064482</v>
      </c>
      <c r="F19" s="317">
        <v>194.83473919929574</v>
      </c>
      <c r="G19" s="320">
        <v>395.20089345111563</v>
      </c>
      <c r="H19" s="317">
        <v>373.63928527507051</v>
      </c>
    </row>
    <row r="20" spans="2:8">
      <c r="B20" s="319">
        <v>11</v>
      </c>
      <c r="C20" s="317">
        <v>237.0292153031771</v>
      </c>
      <c r="D20" s="320">
        <v>6016.7171690015302</v>
      </c>
      <c r="E20" s="317">
        <v>167.55273369886686</v>
      </c>
      <c r="F20" s="317">
        <v>163.47739021532234</v>
      </c>
      <c r="G20" s="320">
        <v>354.90795692599346</v>
      </c>
      <c r="H20" s="317">
        <v>171.73243513824556</v>
      </c>
    </row>
    <row r="21" spans="2:8">
      <c r="B21" s="319">
        <v>12</v>
      </c>
      <c r="C21" s="317">
        <v>198.95933603778295</v>
      </c>
      <c r="D21" s="320">
        <v>5858.6105380433009</v>
      </c>
      <c r="E21" s="317">
        <v>338.08641733036848</v>
      </c>
      <c r="F21" s="317">
        <v>166.48405308637714</v>
      </c>
      <c r="G21" s="320">
        <v>302.4002737767612</v>
      </c>
      <c r="H21" s="317">
        <v>240.54953694456185</v>
      </c>
    </row>
    <row r="22" spans="2:8">
      <c r="B22" s="319">
        <v>13</v>
      </c>
      <c r="C22" s="317">
        <v>278.72927052809609</v>
      </c>
      <c r="D22" s="320">
        <v>5718.6099959261574</v>
      </c>
      <c r="E22" s="317">
        <v>295.42630752783725</v>
      </c>
      <c r="F22" s="317">
        <v>115.26776689704282</v>
      </c>
      <c r="G22" s="320">
        <v>261.58223881500072</v>
      </c>
      <c r="H22" s="317">
        <v>264.49042437026293</v>
      </c>
    </row>
    <row r="23" spans="2:8">
      <c r="B23" s="319">
        <v>14</v>
      </c>
      <c r="C23" s="317">
        <v>123.78257094355729</v>
      </c>
      <c r="D23" s="320">
        <v>5574.4698708532333</v>
      </c>
      <c r="E23" s="317">
        <v>150.77770526110558</v>
      </c>
      <c r="F23" s="317">
        <v>113.59098446400021</v>
      </c>
      <c r="G23" s="320">
        <v>225.64941712355949</v>
      </c>
      <c r="H23" s="317">
        <v>203.09710178959901</v>
      </c>
    </row>
    <row r="24" spans="2:8">
      <c r="B24" s="319">
        <v>15</v>
      </c>
      <c r="C24" s="317">
        <v>87.189343831098697</v>
      </c>
      <c r="D24" s="320">
        <v>5406.417382508077</v>
      </c>
      <c r="E24" s="317">
        <v>194.70290699714587</v>
      </c>
      <c r="F24" s="317">
        <v>100.58075950137609</v>
      </c>
      <c r="G24" s="320">
        <v>196.87412074149563</v>
      </c>
      <c r="H24" s="317">
        <v>287.00485382216129</v>
      </c>
    </row>
    <row r="25" spans="2:8">
      <c r="B25" s="319">
        <v>16</v>
      </c>
      <c r="C25" s="317">
        <v>143.57125195381664</v>
      </c>
      <c r="D25" s="320">
        <v>5264.3240176413228</v>
      </c>
      <c r="E25" s="317">
        <v>171.47521491438377</v>
      </c>
      <c r="F25" s="317">
        <v>84.214476057787294</v>
      </c>
      <c r="G25" s="320">
        <v>163.09231087180817</v>
      </c>
      <c r="H25" s="317">
        <v>325.52844092726053</v>
      </c>
    </row>
    <row r="26" spans="2:8">
      <c r="B26" s="319">
        <v>17</v>
      </c>
      <c r="C26" s="317">
        <v>178.94863234064587</v>
      </c>
      <c r="D26" s="320">
        <v>5124.6210710940395</v>
      </c>
      <c r="E26" s="317">
        <v>97.662908568094892</v>
      </c>
      <c r="F26" s="317">
        <v>90.453746639989959</v>
      </c>
      <c r="G26" s="320">
        <v>122.33681740743283</v>
      </c>
      <c r="H26" s="317">
        <v>225.00377276550248</v>
      </c>
    </row>
    <row r="27" spans="2:8">
      <c r="B27" s="319">
        <v>18</v>
      </c>
      <c r="C27" s="317">
        <v>102.38691232256107</v>
      </c>
      <c r="D27" s="320">
        <v>4990.7271185484142</v>
      </c>
      <c r="E27" s="317">
        <v>85.777769754305467</v>
      </c>
      <c r="F27" s="317">
        <v>43.785937027368661</v>
      </c>
      <c r="G27" s="320">
        <v>78.396854199057714</v>
      </c>
      <c r="H27" s="317">
        <v>242.09314789546772</v>
      </c>
    </row>
    <row r="28" spans="2:8">
      <c r="B28" s="319">
        <v>19</v>
      </c>
      <c r="C28" s="317">
        <v>87.066978001804927</v>
      </c>
      <c r="D28" s="320">
        <v>4870.215658164142</v>
      </c>
      <c r="E28" s="317">
        <v>73.452051348163721</v>
      </c>
      <c r="F28" s="317">
        <v>34.715574992330055</v>
      </c>
      <c r="G28" s="320">
        <v>47.081890497362835</v>
      </c>
      <c r="H28" s="317">
        <v>288.01548376519821</v>
      </c>
    </row>
    <row r="29" spans="2:8">
      <c r="B29" s="319">
        <v>20</v>
      </c>
      <c r="C29" s="317">
        <v>290.44500384971678</v>
      </c>
      <c r="D29" s="320">
        <v>4505.016014559892</v>
      </c>
      <c r="E29" s="317">
        <v>63.31515031972156</v>
      </c>
      <c r="F29" s="317">
        <v>41.220101818715115</v>
      </c>
      <c r="G29" s="320">
        <v>-6.9233525485028116</v>
      </c>
      <c r="H29" s="317">
        <v>81.279487205147234</v>
      </c>
    </row>
    <row r="30" spans="2:8">
      <c r="B30" s="316"/>
      <c r="C30" s="317">
        <f>C29</f>
        <v>290.44500384971678</v>
      </c>
      <c r="D30" s="320">
        <v>0</v>
      </c>
      <c r="E30" s="317">
        <f>E29</f>
        <v>63.31515031972156</v>
      </c>
      <c r="F30" s="317">
        <f>F29</f>
        <v>41.220101818715115</v>
      </c>
      <c r="G30" s="320">
        <f>G29</f>
        <v>-6.9233525485028116</v>
      </c>
      <c r="H30" s="317">
        <f>H29</f>
        <v>81.279487205147234</v>
      </c>
    </row>
    <row r="33" spans="2:14" s="236" customFormat="1">
      <c r="B33" s="287" t="s">
        <v>204</v>
      </c>
    </row>
    <row r="34" spans="2:14">
      <c r="B34" s="315" t="s">
        <v>203</v>
      </c>
      <c r="C34" s="308"/>
      <c r="D34" s="308"/>
    </row>
    <row r="35" spans="2:14" ht="18" customHeight="1">
      <c r="B35" s="310" t="s">
        <v>36</v>
      </c>
      <c r="C35" s="310" t="s">
        <v>25</v>
      </c>
      <c r="D35" s="311" t="s">
        <v>22</v>
      </c>
      <c r="E35" s="310" t="s">
        <v>24</v>
      </c>
      <c r="F35" s="312" t="s">
        <v>25</v>
      </c>
      <c r="G35" s="311" t="s">
        <v>23</v>
      </c>
      <c r="H35" s="312" t="s">
        <v>24</v>
      </c>
    </row>
    <row r="36" spans="2:14" ht="33.75" customHeight="1">
      <c r="B36" s="313"/>
      <c r="C36" s="313" t="s">
        <v>201</v>
      </c>
      <c r="D36" s="314" t="s">
        <v>200</v>
      </c>
      <c r="E36" s="313" t="s">
        <v>201</v>
      </c>
      <c r="F36" s="313" t="s">
        <v>201</v>
      </c>
      <c r="G36" s="314" t="s">
        <v>200</v>
      </c>
      <c r="H36" s="313" t="s">
        <v>201</v>
      </c>
    </row>
    <row r="37" spans="2:14">
      <c r="B37" s="316"/>
      <c r="C37" s="317">
        <f>C38</f>
        <v>177.25697646905797</v>
      </c>
      <c r="D37" s="318">
        <v>10000</v>
      </c>
      <c r="E37" s="317">
        <f>E38</f>
        <v>261.08382374604935</v>
      </c>
      <c r="F37" s="317">
        <f>F38</f>
        <v>373.36687566191569</v>
      </c>
      <c r="G37" s="318">
        <v>10000</v>
      </c>
      <c r="H37" s="317">
        <f>H38</f>
        <v>172.98451516087698</v>
      </c>
    </row>
    <row r="38" spans="2:14">
      <c r="B38" s="319">
        <v>1</v>
      </c>
      <c r="C38" s="317">
        <v>177.25697646905797</v>
      </c>
      <c r="D38" s="320">
        <v>7869.3868132227553</v>
      </c>
      <c r="E38" s="317">
        <v>261.08382374604935</v>
      </c>
      <c r="F38" s="317">
        <v>373.36687566191569</v>
      </c>
      <c r="G38" s="320">
        <v>1070.401787914795</v>
      </c>
      <c r="H38" s="317">
        <v>172.98451516087698</v>
      </c>
    </row>
    <row r="39" spans="2:14">
      <c r="B39" s="319">
        <v>2</v>
      </c>
      <c r="C39" s="317">
        <v>254.26025516536279</v>
      </c>
      <c r="D39" s="320">
        <v>7474.6269055232715</v>
      </c>
      <c r="E39" s="317">
        <v>182.82675727507245</v>
      </c>
      <c r="F39" s="317">
        <v>459.27105368634551</v>
      </c>
      <c r="G39" s="320">
        <v>935.32370396344197</v>
      </c>
      <c r="H39" s="317">
        <v>228.34502880003274</v>
      </c>
      <c r="N39" s="10"/>
    </row>
    <row r="40" spans="2:14">
      <c r="B40" s="319">
        <v>3</v>
      </c>
      <c r="C40" s="317">
        <v>161.37087774991758</v>
      </c>
      <c r="D40" s="320">
        <v>7220.0025061970055</v>
      </c>
      <c r="E40" s="317">
        <v>189.49377156024673</v>
      </c>
      <c r="F40" s="317">
        <v>297.09962070048914</v>
      </c>
      <c r="G40" s="320">
        <v>826.96800329208679</v>
      </c>
      <c r="H40" s="317">
        <v>203.087189104396</v>
      </c>
      <c r="N40" s="10"/>
    </row>
    <row r="41" spans="2:14">
      <c r="B41" s="319">
        <v>4</v>
      </c>
      <c r="C41" s="317">
        <v>254.54512816427328</v>
      </c>
      <c r="D41" s="320">
        <v>6983.6954506978182</v>
      </c>
      <c r="E41" s="317">
        <v>221.64330429232641</v>
      </c>
      <c r="F41" s="317">
        <v>277.39324315989012</v>
      </c>
      <c r="G41" s="320">
        <v>761.85539182951402</v>
      </c>
      <c r="H41" s="317">
        <v>306.29300168468211</v>
      </c>
      <c r="N41" s="10"/>
    </row>
    <row r="42" spans="2:14">
      <c r="B42" s="319">
        <v>5</v>
      </c>
      <c r="C42" s="317">
        <v>271.33336080645506</v>
      </c>
      <c r="D42" s="320">
        <v>6806.575046611807</v>
      </c>
      <c r="E42" s="317">
        <v>270.79787451555461</v>
      </c>
      <c r="F42" s="317">
        <v>392.54166351417172</v>
      </c>
      <c r="G42" s="320">
        <v>695.37727104224189</v>
      </c>
      <c r="H42" s="317">
        <v>277.02286583936421</v>
      </c>
      <c r="N42" s="10"/>
    </row>
    <row r="43" spans="2:14">
      <c r="B43" s="319">
        <v>6</v>
      </c>
      <c r="C43" s="317">
        <v>326.98022503148042</v>
      </c>
      <c r="D43" s="320">
        <v>6621.218296801726</v>
      </c>
      <c r="E43" s="317">
        <v>253.06674954744443</v>
      </c>
      <c r="F43" s="317">
        <v>233.28480127662291</v>
      </c>
      <c r="G43" s="320">
        <v>627.5992611221111</v>
      </c>
      <c r="H43" s="317">
        <v>218.99241052278632</v>
      </c>
      <c r="N43" s="10"/>
    </row>
    <row r="44" spans="2:14">
      <c r="B44" s="319">
        <v>7</v>
      </c>
      <c r="C44" s="317">
        <v>232.13862751504064</v>
      </c>
      <c r="D44" s="320">
        <v>6482.0196737416063</v>
      </c>
      <c r="E44" s="317">
        <v>213.08202268070033</v>
      </c>
      <c r="F44" s="317">
        <v>304.80119308953516</v>
      </c>
      <c r="G44" s="320">
        <v>561.74152220987378</v>
      </c>
      <c r="H44" s="317">
        <v>371.78734519422062</v>
      </c>
      <c r="N44" s="10"/>
    </row>
    <row r="45" spans="2:14">
      <c r="B45" s="319">
        <v>8</v>
      </c>
      <c r="C45" s="317">
        <v>181.68482643479382</v>
      </c>
      <c r="D45" s="320">
        <v>6382.6204488179255</v>
      </c>
      <c r="E45" s="317">
        <v>164.16755462771238</v>
      </c>
      <c r="F45" s="317">
        <v>278.90465084890747</v>
      </c>
      <c r="G45" s="320">
        <v>508.21689187186723</v>
      </c>
      <c r="H45" s="317">
        <v>224.91708410564956</v>
      </c>
      <c r="N45" s="10"/>
    </row>
    <row r="46" spans="2:14">
      <c r="B46" s="319">
        <v>9</v>
      </c>
      <c r="C46" s="317">
        <v>178.56593576068531</v>
      </c>
      <c r="D46" s="320">
        <v>6284.8666769343899</v>
      </c>
      <c r="E46" s="317">
        <v>142.63961473776183</v>
      </c>
      <c r="F46" s="317">
        <v>177.1396257008652</v>
      </c>
      <c r="G46" s="320">
        <v>439.98781539719806</v>
      </c>
      <c r="H46" s="317">
        <v>232.57662024139918</v>
      </c>
      <c r="N46" s="10"/>
    </row>
    <row r="47" spans="2:14">
      <c r="B47" s="319">
        <v>10</v>
      </c>
      <c r="C47" s="317">
        <v>210.19004497189644</v>
      </c>
      <c r="D47" s="320">
        <v>6158.243562348599</v>
      </c>
      <c r="E47" s="317">
        <v>158.02606048009594</v>
      </c>
      <c r="F47" s="317">
        <v>171.58238594655447</v>
      </c>
      <c r="G47" s="320">
        <v>394.27531401973619</v>
      </c>
      <c r="H47" s="317">
        <v>406.36615375576918</v>
      </c>
      <c r="N47" s="10"/>
    </row>
    <row r="48" spans="2:14">
      <c r="B48" s="319">
        <v>11</v>
      </c>
      <c r="C48" s="317">
        <v>258.49102631389854</v>
      </c>
      <c r="D48" s="320">
        <v>6022.6943773680541</v>
      </c>
      <c r="E48" s="317">
        <v>260.28559000247321</v>
      </c>
      <c r="F48" s="317">
        <v>130.54544690372296</v>
      </c>
      <c r="G48" s="320">
        <v>351.40623816805186</v>
      </c>
      <c r="H48" s="317">
        <v>145.39885128331457</v>
      </c>
      <c r="N48" s="10"/>
    </row>
    <row r="49" spans="2:14">
      <c r="B49" s="319">
        <v>12</v>
      </c>
      <c r="C49" s="317">
        <v>224.62034454900146</v>
      </c>
      <c r="D49" s="320">
        <v>5850.3598800659074</v>
      </c>
      <c r="E49" s="317">
        <v>448.1087235576756</v>
      </c>
      <c r="F49" s="317">
        <v>134.02377979222246</v>
      </c>
      <c r="G49" s="320">
        <v>304.70598728332334</v>
      </c>
      <c r="H49" s="317">
        <v>167.98493266912388</v>
      </c>
      <c r="N49" s="10"/>
    </row>
    <row r="50" spans="2:14">
      <c r="B50" s="319">
        <v>13</v>
      </c>
      <c r="C50" s="317">
        <v>236.94510284915376</v>
      </c>
      <c r="D50" s="320">
        <v>5720.1032612074141</v>
      </c>
      <c r="E50" s="317">
        <v>430.5642593919008</v>
      </c>
      <c r="F50" s="317">
        <v>144.41820420645681</v>
      </c>
      <c r="G50" s="320">
        <v>263.92333068103272</v>
      </c>
      <c r="H50" s="317">
        <v>223.52283465593345</v>
      </c>
      <c r="N50" s="10"/>
    </row>
    <row r="51" spans="2:14">
      <c r="B51" s="319">
        <v>14</v>
      </c>
      <c r="C51" s="317">
        <v>149.35942794703035</v>
      </c>
      <c r="D51" s="320">
        <v>5568.4240574707328</v>
      </c>
      <c r="E51" s="317">
        <v>353.16716143064457</v>
      </c>
      <c r="F51" s="317">
        <v>111.95322729552898</v>
      </c>
      <c r="G51" s="320">
        <v>228.66971227385153</v>
      </c>
      <c r="H51" s="317">
        <v>158.39535650611413</v>
      </c>
      <c r="N51" s="10"/>
    </row>
    <row r="52" spans="2:14">
      <c r="B52" s="319">
        <v>15</v>
      </c>
      <c r="C52" s="317">
        <v>163.10718532860216</v>
      </c>
      <c r="D52" s="320">
        <v>5404.2867967202692</v>
      </c>
      <c r="E52" s="317">
        <v>230.60497305152725</v>
      </c>
      <c r="F52" s="317">
        <v>84.522576993236285</v>
      </c>
      <c r="G52" s="320">
        <v>196.27692160755271</v>
      </c>
      <c r="H52" s="317">
        <v>278.50886155004514</v>
      </c>
      <c r="N52" s="10"/>
    </row>
    <row r="53" spans="2:14">
      <c r="B53" s="319">
        <v>16</v>
      </c>
      <c r="C53" s="317">
        <v>153.0638584450906</v>
      </c>
      <c r="D53" s="320">
        <v>5274.9644169520498</v>
      </c>
      <c r="E53" s="317">
        <v>104.24771240653391</v>
      </c>
      <c r="F53" s="317">
        <v>73.870625152507259</v>
      </c>
      <c r="G53" s="320">
        <v>161.8293828406062</v>
      </c>
      <c r="H53" s="317">
        <v>494.23325376789103</v>
      </c>
      <c r="N53" s="10"/>
    </row>
    <row r="54" spans="2:14">
      <c r="B54" s="319">
        <v>17</v>
      </c>
      <c r="C54" s="317">
        <v>95.518517358011437</v>
      </c>
      <c r="D54" s="320">
        <v>5133.5562165791061</v>
      </c>
      <c r="E54" s="317">
        <v>124.56417867439373</v>
      </c>
      <c r="F54" s="317">
        <v>75.605235519072181</v>
      </c>
      <c r="G54" s="320">
        <v>116.12812926866424</v>
      </c>
      <c r="H54" s="317">
        <v>239.80396358815574</v>
      </c>
      <c r="N54" s="10"/>
    </row>
    <row r="55" spans="2:14">
      <c r="B55" s="319">
        <v>18</v>
      </c>
      <c r="C55" s="317">
        <v>69.190151180951759</v>
      </c>
      <c r="D55" s="320">
        <v>5005.0890190192758</v>
      </c>
      <c r="E55" s="317">
        <v>110.51771572562774</v>
      </c>
      <c r="F55" s="317">
        <v>44.037173523105615</v>
      </c>
      <c r="G55" s="320">
        <v>82.432215490084033</v>
      </c>
      <c r="H55" s="317">
        <v>93.511395154695236</v>
      </c>
      <c r="N55" s="10"/>
    </row>
    <row r="56" spans="2:14">
      <c r="B56" s="319">
        <v>19</v>
      </c>
      <c r="C56" s="317">
        <v>51.010296525567092</v>
      </c>
      <c r="D56" s="320">
        <v>4891.6467648011067</v>
      </c>
      <c r="E56" s="317">
        <v>97.139161787487026</v>
      </c>
      <c r="F56" s="317">
        <v>38.488033133636087</v>
      </c>
      <c r="G56" s="320">
        <v>46.003550216516182</v>
      </c>
      <c r="H56" s="317">
        <v>153.51525337747884</v>
      </c>
      <c r="N56" s="10"/>
    </row>
    <row r="57" spans="2:14">
      <c r="B57" s="319">
        <v>20</v>
      </c>
      <c r="C57" s="317">
        <v>178.73486285258645</v>
      </c>
      <c r="D57" s="320">
        <v>4521.4387995676379</v>
      </c>
      <c r="E57" s="317">
        <v>87.343587624491562</v>
      </c>
      <c r="F57" s="317">
        <v>20.716744001699823</v>
      </c>
      <c r="G57" s="320">
        <v>-7.2567987221001431</v>
      </c>
      <c r="H57" s="317">
        <v>112.45151722590919</v>
      </c>
      <c r="N57" s="10"/>
    </row>
    <row r="58" spans="2:14">
      <c r="B58" s="316"/>
      <c r="C58" s="317">
        <f>C57</f>
        <v>178.73486285258645</v>
      </c>
      <c r="D58" s="320">
        <v>0</v>
      </c>
      <c r="E58" s="317">
        <f>E57</f>
        <v>87.343587624491562</v>
      </c>
      <c r="F58" s="317">
        <f>F57</f>
        <v>20.716744001699823</v>
      </c>
      <c r="G58" s="320">
        <f>G57</f>
        <v>-7.2567987221001431</v>
      </c>
      <c r="H58" s="317">
        <f>H57</f>
        <v>112.45151722590919</v>
      </c>
      <c r="N58" s="1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8"/>
  <sheetViews>
    <sheetView showGridLines="0" zoomScale="90" zoomScaleNormal="90" workbookViewId="0">
      <selection activeCell="H18" sqref="H18"/>
    </sheetView>
  </sheetViews>
  <sheetFormatPr defaultRowHeight="15"/>
  <cols>
    <col min="3" max="3" width="16.5703125" style="5" customWidth="1"/>
    <col min="4" max="4" width="12.28515625" customWidth="1"/>
    <col min="5" max="5" width="11.5703125" customWidth="1"/>
    <col min="6" max="6" width="11.28515625" customWidth="1"/>
    <col min="7" max="7" width="12.5703125" customWidth="1"/>
    <col min="8" max="9" width="12.28515625" customWidth="1"/>
    <col min="10" max="10" width="12.140625" customWidth="1"/>
    <col min="11" max="11" width="12.5703125" customWidth="1"/>
    <col min="14" max="14" width="16.5703125" style="5" customWidth="1"/>
    <col min="15" max="15" width="12.28515625" customWidth="1"/>
    <col min="16" max="16" width="11.5703125" customWidth="1"/>
    <col min="17" max="17" width="11.28515625" customWidth="1"/>
    <col min="18" max="18" width="12.5703125" customWidth="1"/>
    <col min="19" max="20" width="12.28515625" customWidth="1"/>
    <col min="21" max="21" width="12.140625" customWidth="1"/>
    <col min="22" max="22" width="12.5703125" customWidth="1"/>
    <col min="23" max="24" width="13.140625" customWidth="1"/>
  </cols>
  <sheetData>
    <row r="1" spans="3:26">
      <c r="C1" s="5" t="s">
        <v>141</v>
      </c>
      <c r="D1" s="189" t="s">
        <v>211</v>
      </c>
    </row>
    <row r="3" spans="3:26" s="76" customFormat="1" ht="15.75">
      <c r="C3" s="212" t="s">
        <v>190</v>
      </c>
      <c r="N3" s="212" t="s">
        <v>193</v>
      </c>
    </row>
    <row r="4" spans="3:26" s="76" customFormat="1" ht="15.75">
      <c r="C4" s="212" t="s">
        <v>191</v>
      </c>
      <c r="N4" s="212" t="s">
        <v>191</v>
      </c>
    </row>
    <row r="5" spans="3:26">
      <c r="C5" s="295" t="s">
        <v>192</v>
      </c>
      <c r="D5" s="296"/>
      <c r="E5" s="296"/>
      <c r="F5" s="296"/>
      <c r="G5" s="296"/>
      <c r="H5" s="296"/>
      <c r="I5" s="296"/>
      <c r="J5" s="296"/>
      <c r="K5" s="297"/>
      <c r="N5" s="295" t="s">
        <v>192</v>
      </c>
      <c r="O5" s="296"/>
      <c r="P5" s="296"/>
      <c r="Q5" s="296"/>
      <c r="R5" s="296"/>
      <c r="S5" s="296"/>
      <c r="T5" s="296"/>
      <c r="U5" s="296"/>
      <c r="V5" s="297"/>
    </row>
    <row r="6" spans="3:26" ht="106.5" customHeight="1">
      <c r="C6" s="293" t="s">
        <v>37</v>
      </c>
      <c r="D6" s="294" t="s">
        <v>42</v>
      </c>
      <c r="E6" s="294" t="s">
        <v>43</v>
      </c>
      <c r="F6" s="294" t="s">
        <v>38</v>
      </c>
      <c r="G6" s="294" t="s">
        <v>48</v>
      </c>
      <c r="H6" s="294" t="s">
        <v>49</v>
      </c>
      <c r="I6" s="294" t="s">
        <v>54</v>
      </c>
      <c r="J6" s="294" t="s">
        <v>50</v>
      </c>
      <c r="K6" s="294" t="s">
        <v>51</v>
      </c>
      <c r="N6" s="288" t="s">
        <v>37</v>
      </c>
      <c r="O6" s="289" t="s">
        <v>44</v>
      </c>
      <c r="P6" s="289" t="s">
        <v>45</v>
      </c>
      <c r="Q6" s="289" t="s">
        <v>39</v>
      </c>
      <c r="R6" s="289" t="s">
        <v>46</v>
      </c>
      <c r="S6" s="289" t="s">
        <v>47</v>
      </c>
      <c r="T6" s="289" t="s">
        <v>55</v>
      </c>
      <c r="U6" s="289" t="s">
        <v>52</v>
      </c>
      <c r="V6" s="289" t="s">
        <v>53</v>
      </c>
    </row>
    <row r="7" spans="3:26">
      <c r="C7" s="290">
        <v>41426.416666666664</v>
      </c>
      <c r="D7" s="291">
        <v>5337.3203339894617</v>
      </c>
      <c r="E7" s="291">
        <f>AVERAGE($D$7:$D$12)</f>
        <v>5395.1376885392929</v>
      </c>
      <c r="F7" s="291">
        <v>5343.6813645767506</v>
      </c>
      <c r="G7" s="292">
        <v>143.57125195381664</v>
      </c>
      <c r="H7" s="292">
        <v>171.47521491438377</v>
      </c>
      <c r="I7" s="291">
        <v>5319.1861910220869</v>
      </c>
      <c r="J7" s="292">
        <v>153.0638584450906</v>
      </c>
      <c r="K7" s="292">
        <v>104.24771240653391</v>
      </c>
      <c r="N7" s="290">
        <v>41426.416666666664</v>
      </c>
      <c r="O7" s="291">
        <v>190.21521284650549</v>
      </c>
      <c r="P7" s="291">
        <f>AVERAGE(O7:O12)</f>
        <v>216.96127818099239</v>
      </c>
      <c r="Q7" s="291">
        <v>206.64508760614467</v>
      </c>
      <c r="R7" s="292">
        <v>100.58075950137609</v>
      </c>
      <c r="S7" s="292">
        <v>287.00485382216129</v>
      </c>
      <c r="T7" s="291">
        <v>218.67052432814563</v>
      </c>
      <c r="U7" s="292">
        <v>84.522576993236285</v>
      </c>
      <c r="V7" s="292">
        <v>278.50886155004514</v>
      </c>
    </row>
    <row r="8" spans="3:26">
      <c r="C8" s="290">
        <v>41426.423611111109</v>
      </c>
      <c r="D8" s="291">
        <v>5382.9462386067707</v>
      </c>
      <c r="E8" s="291">
        <f>E7</f>
        <v>5395.1376885392929</v>
      </c>
      <c r="F8" s="291">
        <v>5343.6813645767506</v>
      </c>
      <c r="G8" s="292">
        <v>143.57125195381664</v>
      </c>
      <c r="H8" s="292">
        <v>171.47521491438377</v>
      </c>
      <c r="I8" s="291">
        <v>5350.0130544962058</v>
      </c>
      <c r="J8" s="292">
        <v>153.0638584450906</v>
      </c>
      <c r="K8" s="292">
        <v>104.24771240653391</v>
      </c>
      <c r="N8" s="290">
        <v>41426.423611111109</v>
      </c>
      <c r="O8" s="291">
        <v>208.49203360227483</v>
      </c>
      <c r="P8" s="291">
        <f>+P7</f>
        <v>216.96127818099239</v>
      </c>
      <c r="Q8" s="291">
        <v>206.64508760614467</v>
      </c>
      <c r="R8" s="292">
        <v>100.58075950137609</v>
      </c>
      <c r="S8" s="292">
        <v>287.00485382216129</v>
      </c>
      <c r="T8" s="291">
        <v>192.67817505225304</v>
      </c>
      <c r="U8" s="292">
        <v>73.870625152507259</v>
      </c>
      <c r="V8" s="292">
        <v>494.23325376789103</v>
      </c>
    </row>
    <row r="9" spans="3:26">
      <c r="C9" s="290">
        <v>41426.430555555555</v>
      </c>
      <c r="D9" s="291">
        <v>5385.8284494018553</v>
      </c>
      <c r="E9" s="291">
        <f t="shared" ref="E9:E12" si="0">E8</f>
        <v>5395.1376885392929</v>
      </c>
      <c r="F9" s="291">
        <v>5343.6813645767506</v>
      </c>
      <c r="G9" s="292">
        <v>143.57125195381664</v>
      </c>
      <c r="H9" s="292">
        <v>171.47521491438377</v>
      </c>
      <c r="I9" s="291">
        <v>5362.7057750029498</v>
      </c>
      <c r="J9" s="292">
        <v>153.0638584450906</v>
      </c>
      <c r="K9" s="292">
        <v>104.24771240653391</v>
      </c>
      <c r="N9" s="290">
        <v>41426.430555555555</v>
      </c>
      <c r="O9" s="291">
        <v>212.38187269823351</v>
      </c>
      <c r="P9" s="291">
        <f t="shared" ref="P9:P12" si="1">+P8</f>
        <v>216.96127818099239</v>
      </c>
      <c r="Q9" s="291">
        <v>206.64508760614467</v>
      </c>
      <c r="R9" s="292">
        <v>100.58075950137609</v>
      </c>
      <c r="S9" s="292">
        <v>287.00485382216129</v>
      </c>
      <c r="T9" s="291">
        <v>195.14113725800061</v>
      </c>
      <c r="U9" s="292">
        <v>73.870625152507259</v>
      </c>
      <c r="V9" s="292">
        <v>494.23325376789103</v>
      </c>
    </row>
    <row r="10" spans="3:26">
      <c r="C10" s="290">
        <v>41426.4375</v>
      </c>
      <c r="D10" s="291">
        <v>5402.8476690928137</v>
      </c>
      <c r="E10" s="291">
        <f t="shared" si="0"/>
        <v>5395.1376885392929</v>
      </c>
      <c r="F10" s="291">
        <v>5343.6813645767506</v>
      </c>
      <c r="G10" s="292">
        <v>143.57125195381664</v>
      </c>
      <c r="H10" s="292">
        <v>171.47521491438377</v>
      </c>
      <c r="I10" s="291">
        <v>5375.3984955096939</v>
      </c>
      <c r="J10" s="292">
        <v>153.0638584450906</v>
      </c>
      <c r="K10" s="292">
        <v>104.24771240653391</v>
      </c>
      <c r="N10" s="290">
        <v>41426.4375</v>
      </c>
      <c r="O10" s="291">
        <v>230.65691054606577</v>
      </c>
      <c r="P10" s="291">
        <f t="shared" si="1"/>
        <v>216.96127818099239</v>
      </c>
      <c r="Q10" s="291">
        <v>206.64508760614467</v>
      </c>
      <c r="R10" s="292">
        <v>100.58075950137609</v>
      </c>
      <c r="S10" s="292">
        <v>287.00485382216129</v>
      </c>
      <c r="T10" s="291">
        <v>197.60409946374816</v>
      </c>
      <c r="U10" s="292">
        <v>84.522576993236285</v>
      </c>
      <c r="V10" s="292">
        <v>278.50886155004514</v>
      </c>
    </row>
    <row r="11" spans="3:26">
      <c r="C11" s="290">
        <v>41426.444444444445</v>
      </c>
      <c r="D11" s="291">
        <v>5433.4525082906084</v>
      </c>
      <c r="E11" s="291">
        <f t="shared" si="0"/>
        <v>5395.1376885392929</v>
      </c>
      <c r="F11" s="291">
        <v>5343.6813645767506</v>
      </c>
      <c r="G11" s="292">
        <v>143.57125195381664</v>
      </c>
      <c r="H11" s="292">
        <v>171.47521491438377</v>
      </c>
      <c r="I11" s="291">
        <v>5388.091216016438</v>
      </c>
      <c r="J11" s="292">
        <v>153.0638584450906</v>
      </c>
      <c r="K11" s="292">
        <v>104.24771240653391</v>
      </c>
      <c r="N11" s="290">
        <v>41426.444444444445</v>
      </c>
      <c r="O11" s="291">
        <v>233.93979202417785</v>
      </c>
      <c r="P11" s="291">
        <f t="shared" si="1"/>
        <v>216.96127818099239</v>
      </c>
      <c r="Q11" s="291">
        <v>206.64508760614467</v>
      </c>
      <c r="R11" s="292">
        <v>100.58075950137609</v>
      </c>
      <c r="S11" s="292">
        <v>287.00485382216129</v>
      </c>
      <c r="T11" s="291">
        <v>200.06706166949573</v>
      </c>
      <c r="U11" s="292">
        <v>84.522576993236285</v>
      </c>
      <c r="V11" s="292">
        <v>278.50886155004514</v>
      </c>
    </row>
    <row r="12" spans="3:26">
      <c r="C12" s="290">
        <v>41426.451388888891</v>
      </c>
      <c r="D12" s="291">
        <v>5428.4309318542482</v>
      </c>
      <c r="E12" s="291">
        <f t="shared" si="0"/>
        <v>5395.1376885392929</v>
      </c>
      <c r="F12" s="291">
        <v>5343.6813645767506</v>
      </c>
      <c r="G12" s="292">
        <v>143.57125195381664</v>
      </c>
      <c r="H12" s="292">
        <v>171.47521491438377</v>
      </c>
      <c r="I12" s="291">
        <v>5400.783936523183</v>
      </c>
      <c r="J12" s="292">
        <v>153.0638584450906</v>
      </c>
      <c r="K12" s="292">
        <v>104.24771240653391</v>
      </c>
      <c r="N12" s="290">
        <v>41426.451388888891</v>
      </c>
      <c r="O12" s="291">
        <v>226.08184736869683</v>
      </c>
      <c r="P12" s="291">
        <f t="shared" si="1"/>
        <v>216.96127818099239</v>
      </c>
      <c r="Q12" s="291">
        <v>206.64508760614467</v>
      </c>
      <c r="R12" s="292">
        <v>100.58075950137609</v>
      </c>
      <c r="S12" s="292">
        <v>287.00485382216129</v>
      </c>
      <c r="T12" s="291">
        <v>202.53002387524327</v>
      </c>
      <c r="U12" s="292">
        <v>84.522576993236285</v>
      </c>
      <c r="V12" s="292">
        <v>278.50886155004514</v>
      </c>
    </row>
    <row r="14" spans="3:26">
      <c r="E14" s="1"/>
      <c r="P14" s="1"/>
    </row>
    <row r="15" spans="3:26">
      <c r="Z15" s="9"/>
    </row>
    <row r="18" spans="8:19">
      <c r="H18" s="1"/>
      <c r="S18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0" zoomScaleNormal="80" workbookViewId="0">
      <selection activeCell="M14" sqref="M14"/>
    </sheetView>
  </sheetViews>
  <sheetFormatPr defaultRowHeight="15.75"/>
  <cols>
    <col min="1" max="1" width="9.140625" style="76"/>
    <col min="2" max="2" width="16.7109375" style="76" customWidth="1"/>
    <col min="3" max="3" width="12.140625" style="76" bestFit="1" customWidth="1"/>
    <col min="4" max="4" width="16.85546875" style="76" customWidth="1"/>
    <col min="5" max="5" width="17.28515625" style="76" customWidth="1"/>
    <col min="6" max="6" width="17.42578125" style="76" bestFit="1" customWidth="1"/>
    <col min="7" max="7" width="23.42578125" style="76" customWidth="1"/>
    <col min="8" max="8" width="36.85546875" style="76" customWidth="1"/>
    <col min="9" max="16384" width="9.140625" style="76"/>
  </cols>
  <sheetData>
    <row r="1" spans="1:8">
      <c r="B1" s="76" t="s">
        <v>141</v>
      </c>
      <c r="C1" s="76" t="s">
        <v>176</v>
      </c>
    </row>
    <row r="2" spans="1:8">
      <c r="C2" s="200"/>
    </row>
    <row r="3" spans="1:8">
      <c r="A3" s="234" t="s">
        <v>178</v>
      </c>
      <c r="B3" s="233"/>
      <c r="C3" s="233"/>
      <c r="D3" s="233"/>
      <c r="E3" s="233"/>
      <c r="F3" s="233"/>
      <c r="G3" s="233"/>
      <c r="H3" s="233"/>
    </row>
    <row r="4" spans="1:8" ht="16.5" thickBot="1"/>
    <row r="5" spans="1:8" ht="31.5" customHeight="1" thickBot="1">
      <c r="B5" s="142" t="s">
        <v>27</v>
      </c>
      <c r="C5" s="143" t="s">
        <v>57</v>
      </c>
      <c r="D5" s="143" t="s">
        <v>22</v>
      </c>
      <c r="E5" s="143" t="s">
        <v>28</v>
      </c>
      <c r="F5" s="143" t="s">
        <v>58</v>
      </c>
      <c r="G5" s="144" t="s">
        <v>59</v>
      </c>
    </row>
    <row r="6" spans="1:8" s="145" customFormat="1" ht="16.5" thickBot="1">
      <c r="B6" s="146" t="s">
        <v>94</v>
      </c>
      <c r="C6" s="147"/>
      <c r="D6" s="147"/>
      <c r="E6" s="147"/>
      <c r="F6" s="147"/>
      <c r="G6" s="148"/>
      <c r="H6" s="76"/>
    </row>
    <row r="7" spans="1:8" ht="32.25" thickBot="1">
      <c r="B7" s="149">
        <v>1</v>
      </c>
      <c r="C7" s="150">
        <v>2015</v>
      </c>
      <c r="D7" s="150" t="s">
        <v>95</v>
      </c>
      <c r="E7" s="150" t="s">
        <v>96</v>
      </c>
      <c r="F7" s="150" t="s">
        <v>143</v>
      </c>
      <c r="G7" s="151" t="s">
        <v>29</v>
      </c>
    </row>
    <row r="8" spans="1:8" ht="32.25" thickBot="1">
      <c r="B8" s="149">
        <v>2</v>
      </c>
      <c r="C8" s="150">
        <v>2015</v>
      </c>
      <c r="D8" s="150" t="s">
        <v>95</v>
      </c>
      <c r="E8" s="150" t="s">
        <v>96</v>
      </c>
      <c r="F8" s="150" t="s">
        <v>26</v>
      </c>
      <c r="G8" s="151" t="s">
        <v>29</v>
      </c>
    </row>
    <row r="9" spans="1:8" s="145" customFormat="1" ht="16.5" thickBot="1">
      <c r="B9" s="152" t="s">
        <v>97</v>
      </c>
      <c r="C9" s="153"/>
      <c r="D9" s="153"/>
      <c r="E9" s="153"/>
      <c r="F9" s="153"/>
      <c r="G9" s="154"/>
      <c r="H9" s="76"/>
    </row>
    <row r="10" spans="1:8" s="145" customFormat="1" ht="16.5" thickBot="1">
      <c r="B10" s="146" t="s">
        <v>60</v>
      </c>
      <c r="C10" s="147"/>
      <c r="D10" s="147"/>
      <c r="E10" s="147"/>
      <c r="F10" s="147"/>
      <c r="G10" s="148"/>
      <c r="H10" s="76"/>
    </row>
    <row r="11" spans="1:8" ht="32.25" thickBot="1">
      <c r="B11" s="149">
        <v>3</v>
      </c>
      <c r="C11" s="150">
        <v>2015</v>
      </c>
      <c r="D11" s="150" t="s">
        <v>98</v>
      </c>
      <c r="E11" s="150" t="s">
        <v>98</v>
      </c>
      <c r="F11" s="150" t="s">
        <v>26</v>
      </c>
      <c r="G11" s="151" t="s">
        <v>29</v>
      </c>
    </row>
    <row r="12" spans="1:8" ht="32.25" thickBot="1">
      <c r="B12" s="149">
        <v>4</v>
      </c>
      <c r="C12" s="150">
        <v>2015</v>
      </c>
      <c r="D12" s="150" t="s">
        <v>99</v>
      </c>
      <c r="E12" s="150" t="s">
        <v>98</v>
      </c>
      <c r="F12" s="150" t="s">
        <v>26</v>
      </c>
      <c r="G12" s="151" t="s">
        <v>144</v>
      </c>
    </row>
    <row r="13" spans="1:8" ht="16.5" thickBot="1">
      <c r="B13" s="149">
        <v>5</v>
      </c>
      <c r="C13" s="150">
        <v>2015</v>
      </c>
      <c r="D13" s="150" t="s">
        <v>99</v>
      </c>
      <c r="E13" s="150" t="s">
        <v>99</v>
      </c>
      <c r="F13" s="150" t="s">
        <v>26</v>
      </c>
      <c r="G13" s="151" t="s">
        <v>30</v>
      </c>
    </row>
    <row r="14" spans="1:8">
      <c r="B14" s="155" t="s">
        <v>145</v>
      </c>
      <c r="C14" s="204"/>
      <c r="D14" s="204"/>
      <c r="E14" s="204"/>
      <c r="F14" s="204"/>
      <c r="G14" s="205"/>
    </row>
    <row r="15" spans="1:8" ht="16.5" thickBot="1">
      <c r="B15" s="206" t="s">
        <v>146</v>
      </c>
      <c r="C15" s="207"/>
      <c r="D15" s="207"/>
      <c r="E15" s="207"/>
      <c r="F15" s="207"/>
      <c r="G15" s="151"/>
    </row>
    <row r="16" spans="1:8">
      <c r="B16" s="155" t="s">
        <v>147</v>
      </c>
      <c r="C16" s="204"/>
      <c r="D16" s="204"/>
      <c r="E16" s="204"/>
      <c r="F16" s="204"/>
      <c r="G16" s="205"/>
    </row>
    <row r="17" spans="1:8" ht="16.5" thickBot="1">
      <c r="B17" s="206" t="s">
        <v>148</v>
      </c>
      <c r="C17" s="207"/>
      <c r="D17" s="207"/>
      <c r="E17" s="207"/>
      <c r="F17" s="207"/>
      <c r="G17" s="151"/>
    </row>
    <row r="20" spans="1:8">
      <c r="A20" s="238" t="s">
        <v>179</v>
      </c>
      <c r="B20" s="236"/>
      <c r="C20" s="236"/>
      <c r="D20" s="236"/>
      <c r="E20" s="236"/>
      <c r="F20" s="236"/>
      <c r="G20" s="236"/>
      <c r="H20" s="236"/>
    </row>
    <row r="21" spans="1:8" ht="16.5" thickBot="1"/>
    <row r="22" spans="1:8" ht="31.5" customHeight="1" thickBot="1">
      <c r="B22" s="142" t="s">
        <v>27</v>
      </c>
      <c r="C22" s="143" t="s">
        <v>57</v>
      </c>
      <c r="D22" s="143" t="s">
        <v>22</v>
      </c>
      <c r="E22" s="143" t="s">
        <v>28</v>
      </c>
      <c r="F22" s="143" t="s">
        <v>58</v>
      </c>
      <c r="G22" s="143" t="s">
        <v>59</v>
      </c>
      <c r="H22" s="144" t="s">
        <v>100</v>
      </c>
    </row>
    <row r="23" spans="1:8" s="145" customFormat="1" ht="16.5" thickBot="1">
      <c r="B23" s="146" t="s">
        <v>94</v>
      </c>
      <c r="C23" s="147"/>
      <c r="D23" s="147"/>
      <c r="E23" s="147"/>
      <c r="F23" s="147"/>
      <c r="G23" s="147"/>
      <c r="H23" s="148"/>
    </row>
    <row r="24" spans="1:8" ht="32.25" thickBot="1">
      <c r="B24" s="149">
        <v>1</v>
      </c>
      <c r="C24" s="150">
        <v>2015</v>
      </c>
      <c r="D24" s="150" t="s">
        <v>95</v>
      </c>
      <c r="E24" s="150" t="s">
        <v>96</v>
      </c>
      <c r="F24" s="150" t="s">
        <v>22</v>
      </c>
      <c r="G24" s="150" t="s">
        <v>29</v>
      </c>
      <c r="H24" s="151"/>
    </row>
    <row r="25" spans="1:8" ht="32.25" thickBot="1">
      <c r="B25" s="149">
        <v>2</v>
      </c>
      <c r="C25" s="150">
        <v>2015</v>
      </c>
      <c r="D25" s="150" t="s">
        <v>95</v>
      </c>
      <c r="E25" s="150" t="s">
        <v>96</v>
      </c>
      <c r="F25" s="150" t="s">
        <v>101</v>
      </c>
      <c r="G25" s="150" t="s">
        <v>29</v>
      </c>
      <c r="H25" s="151"/>
    </row>
    <row r="26" spans="1:8" s="145" customFormat="1" ht="16.5" thickBot="1">
      <c r="B26" s="152" t="s">
        <v>97</v>
      </c>
      <c r="C26" s="153"/>
      <c r="D26" s="153"/>
      <c r="E26" s="153"/>
      <c r="F26" s="153"/>
      <c r="G26" s="153"/>
      <c r="H26" s="154"/>
    </row>
    <row r="27" spans="1:8" s="145" customFormat="1" ht="16.5" thickBot="1">
      <c r="B27" s="146" t="s">
        <v>60</v>
      </c>
      <c r="C27" s="147"/>
      <c r="D27" s="147"/>
      <c r="E27" s="147"/>
      <c r="F27" s="147"/>
      <c r="G27" s="147"/>
      <c r="H27" s="148"/>
    </row>
    <row r="28" spans="1:8" ht="50.25" customHeight="1" thickBot="1">
      <c r="B28" s="149">
        <v>3</v>
      </c>
      <c r="C28" s="150">
        <v>2015</v>
      </c>
      <c r="D28" s="150" t="s">
        <v>98</v>
      </c>
      <c r="E28" s="150" t="s">
        <v>98</v>
      </c>
      <c r="F28" s="150" t="s">
        <v>26</v>
      </c>
      <c r="G28" s="150" t="s">
        <v>29</v>
      </c>
      <c r="H28" s="151" t="s">
        <v>102</v>
      </c>
    </row>
    <row r="29" spans="1:8" ht="33.75" customHeight="1" thickBot="1">
      <c r="B29" s="149">
        <v>4</v>
      </c>
      <c r="C29" s="150">
        <v>2015</v>
      </c>
      <c r="D29" s="150" t="s">
        <v>99</v>
      </c>
      <c r="E29" s="150" t="s">
        <v>99</v>
      </c>
      <c r="F29" s="150" t="s">
        <v>26</v>
      </c>
      <c r="G29" s="150" t="s">
        <v>30</v>
      </c>
      <c r="H29" s="151" t="s">
        <v>103</v>
      </c>
    </row>
    <row r="30" spans="1:8" ht="32.25" thickBot="1">
      <c r="B30" s="149">
        <v>5</v>
      </c>
      <c r="C30" s="150">
        <v>2015</v>
      </c>
      <c r="D30" s="150" t="s">
        <v>99</v>
      </c>
      <c r="E30" s="150" t="s">
        <v>98</v>
      </c>
      <c r="F30" s="150" t="s">
        <v>26</v>
      </c>
      <c r="G30" s="150" t="s">
        <v>29</v>
      </c>
      <c r="H30" s="151" t="s">
        <v>104</v>
      </c>
    </row>
    <row r="31" spans="1:8" ht="29.25" customHeight="1" thickBot="1">
      <c r="B31" s="149">
        <v>6</v>
      </c>
      <c r="C31" s="150">
        <v>2015</v>
      </c>
      <c r="D31" s="150" t="s">
        <v>99</v>
      </c>
      <c r="E31" s="150" t="s">
        <v>99</v>
      </c>
      <c r="F31" s="150" t="s">
        <v>26</v>
      </c>
      <c r="G31" s="150" t="s">
        <v>134</v>
      </c>
      <c r="H31" s="151" t="s">
        <v>105</v>
      </c>
    </row>
    <row r="32" spans="1:8" ht="32.25" thickBot="1">
      <c r="B32" s="149">
        <v>7</v>
      </c>
      <c r="C32" s="150">
        <v>2015</v>
      </c>
      <c r="D32" s="150" t="s">
        <v>99</v>
      </c>
      <c r="E32" s="150" t="s">
        <v>99</v>
      </c>
      <c r="F32" s="150" t="s">
        <v>26</v>
      </c>
      <c r="G32" s="150" t="s">
        <v>29</v>
      </c>
      <c r="H32" s="151" t="s">
        <v>106</v>
      </c>
    </row>
    <row r="33" spans="2:8" s="110" customFormat="1">
      <c r="B33" s="155" t="s">
        <v>135</v>
      </c>
      <c r="C33" s="156"/>
      <c r="D33" s="156"/>
      <c r="E33" s="156"/>
      <c r="F33" s="156"/>
      <c r="G33" s="156"/>
      <c r="H33" s="157"/>
    </row>
    <row r="34" spans="2:8">
      <c r="B34" s="158" t="s">
        <v>136</v>
      </c>
      <c r="C34" s="159"/>
      <c r="D34" s="159"/>
      <c r="E34" s="159"/>
      <c r="F34" s="159"/>
      <c r="G34" s="159"/>
      <c r="H34" s="160"/>
    </row>
    <row r="35" spans="2:8" ht="16.5" thickBot="1">
      <c r="B35" s="158" t="s">
        <v>137</v>
      </c>
      <c r="C35" s="159"/>
      <c r="D35" s="159"/>
      <c r="E35" s="159"/>
      <c r="F35" s="159"/>
      <c r="G35" s="159"/>
      <c r="H35" s="160"/>
    </row>
    <row r="36" spans="2:8" s="110" customFormat="1">
      <c r="B36" s="161" t="s">
        <v>138</v>
      </c>
      <c r="C36" s="162"/>
      <c r="D36" s="162"/>
      <c r="E36" s="162"/>
      <c r="F36" s="162"/>
      <c r="G36" s="162"/>
      <c r="H36" s="163"/>
    </row>
    <row r="37" spans="2:8" ht="16.5" thickBot="1">
      <c r="B37" s="164" t="s">
        <v>139</v>
      </c>
      <c r="C37" s="165"/>
      <c r="D37" s="165"/>
      <c r="E37" s="165"/>
      <c r="F37" s="165"/>
      <c r="G37" s="165"/>
      <c r="H37" s="16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Table H.2 &amp; 20 -  Excec Summary</vt:lpstr>
      <vt:lpstr>Tbl H.3,14,21</vt:lpstr>
      <vt:lpstr>Table H.4 2014 WIS Plants</vt:lpstr>
      <vt:lpstr>Table H.5 Data Anomalies</vt:lpstr>
      <vt:lpstr>Table H.6 Bins &amp; Table H.7</vt:lpstr>
      <vt:lpstr>Fig H.6 EastData - Histogram</vt:lpstr>
      <vt:lpstr>Table H.8 &amp; H.9Reference Tables</vt:lpstr>
      <vt:lpstr>Table H.10, H.11 Backcast</vt:lpstr>
      <vt:lpstr>Table H12,13 Study Steps</vt:lpstr>
      <vt:lpstr>Table H.16 Gas&amp;Power Prices</vt:lpstr>
      <vt:lpstr>Fig H.7AVG Hrly Wind Reserves</vt:lpstr>
      <vt:lpstr>Table H.17 Monthly Reserves</vt:lpstr>
      <vt:lpstr>'Tbl H.3,14,21'!_Ref390410602</vt:lpstr>
      <vt:lpstr>'Tbl H.3,14,21'!_Ref398805497</vt:lpstr>
      <vt:lpstr>'Table H.2 &amp; 20 -  Excec Summary'!_Ref398806659</vt:lpstr>
      <vt:lpstr>'Tbl H.3,14,21'!_Ref398806721</vt:lpstr>
      <vt:lpstr>'Fig H.7AVG Hrly Wind Reserves'!_Ref398825620</vt:lpstr>
      <vt:lpstr>'Table H.2 &amp; 20 -  Excec Summary'!_Ref398904301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2015-03-25T23:46:54Z</dcterms:created>
  <dcterms:modified xsi:type="dcterms:W3CDTF">2015-04-07T15:30:52Z</dcterms:modified>
</cp:coreProperties>
</file>